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mc:AlternateContent xmlns:mc="http://schemas.openxmlformats.org/markup-compatibility/2006">
    <mc:Choice Requires="x15">
      <x15ac:absPath xmlns:x15ac="http://schemas.microsoft.com/office/spreadsheetml/2010/11/ac" url="https://achs-my.sharepoint.com/personal/kirojasc_achs_cl/Documents/Escritorio/"/>
    </mc:Choice>
  </mc:AlternateContent>
  <xr:revisionPtr revIDLastSave="0" documentId="8_{4E9ECC71-ED9A-4B78-A732-71EB9E32B805}" xr6:coauthVersionLast="47" xr6:coauthVersionMax="47" xr10:uidLastSave="{00000000-0000-0000-0000-000000000000}"/>
  <bookViews>
    <workbookView xWindow="-110" yWindow="-110" windowWidth="19420" windowHeight="11500" xr2:uid="{59965984-4D75-4484-99BF-79BB24688CD4}"/>
  </bookViews>
  <sheets>
    <sheet name="ODA" sheetId="11" r:id="rId1"/>
    <sheet name="Cobertura" sheetId="15" r:id="rId2"/>
    <sheet name="Preguntas" sheetId="16" state="hidden" r:id="rId3"/>
    <sheet name="Baterías" sheetId="17" state="hidden" r:id="rId4"/>
    <sheet name="no borrar" sheetId="14" state="hidden" r:id="rId5"/>
    <sheet name="Hoja2" sheetId="13" state="hidden" r:id="rId6"/>
    <sheet name="Hoja1" sheetId="12" state="hidden" r:id="rId7"/>
  </sheets>
  <externalReferences>
    <externalReference r:id="rId8"/>
  </externalReferences>
  <definedNames>
    <definedName name="_xlnm._FilterDatabase" localSheetId="1" hidden="1">#REF!</definedName>
    <definedName name="_xlnm._FilterDatabase" localSheetId="0" hidden="1">#REF!</definedName>
    <definedName name="_xlnm._FilterDatabase" localSheetId="2" hidden="1">Preguntas!$A$1:$G$68</definedName>
    <definedName name="Abordo">Cobertura!$C$62</definedName>
    <definedName name="Altitud">Cobertura!$C$68</definedName>
    <definedName name="Anhidrido">Cobertura!$C$73</definedName>
    <definedName name="_xlnm.Print_Area" localSheetId="1">Cobertura!$B$2:$L$106</definedName>
    <definedName name="_xlnm.Print_Area" localSheetId="0">ODA!$B$2:$N$69</definedName>
    <definedName name="Arsenico">Cobertura!$C$77</definedName>
    <definedName name="Asbesto">Cobertura!$C$81</definedName>
    <definedName name="Brigadista">Cobertura!$C$10</definedName>
    <definedName name="Calor">Cobertura!$C$39</definedName>
    <definedName name="Cargo">ODA!$C$22</definedName>
    <definedName name="Citostaticos">Cobertura!$C$86</definedName>
    <definedName name="Condiciones">ODA!$C$32</definedName>
    <definedName name="Conductor_A">Cobertura!$C$15</definedName>
    <definedName name="Conductor_B">Cobertura!$C$20</definedName>
    <definedName name="Conductor_D">Cobertura!$C$25</definedName>
    <definedName name="Confinados">Cobertura!$C$45</definedName>
    <definedName name="Enfermedad">ODA!$F$22</definedName>
    <definedName name="Equipo_fijo">Cobertura!$C$29</definedName>
    <definedName name="Fisica">Cobertura!$C$49</definedName>
    <definedName name="Frio">Cobertura!$C$42</definedName>
    <definedName name="Hiperbaria">Cobertura!$C$89</definedName>
    <definedName name="Maquinista">Cobertura!$C$33</definedName>
    <definedName name="Metales">Cobertura!#REF!</definedName>
    <definedName name="opcion1" localSheetId="2">'[1]no borrar'!$A$1:$A$2</definedName>
    <definedName name="opcion1">'no borrar'!$A$1:$A$2</definedName>
    <definedName name="opcion2" localSheetId="2">'[1]no borrar'!#REF!</definedName>
    <definedName name="opcion2">'no borrar'!#REF!</definedName>
    <definedName name="OPCIONES" localSheetId="2">'[1]no borrar'!#REF!</definedName>
    <definedName name="OPCIONES">'no borrar'!#REF!</definedName>
    <definedName name="Plomo">Cobertura!$C$93</definedName>
    <definedName name="Residuos">Cobertura!$C$59</definedName>
    <definedName name="Ruido">Cobertura!$C$97</definedName>
    <definedName name="Silice">Cobertura!$C$103</definedName>
    <definedName name="Vigilante">Cobertura!$C$55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4" i="11" l="1"/>
  <c r="E35" i="11"/>
  <c r="AB45" i="11" l="1"/>
  <c r="AB49" i="11"/>
  <c r="AB48" i="11"/>
  <c r="AB47" i="11"/>
  <c r="AB46" i="11"/>
  <c r="AA49" i="11"/>
  <c r="AA48" i="11"/>
  <c r="AA47" i="11"/>
  <c r="AA46" i="11"/>
  <c r="AA45" i="11"/>
  <c r="H33" i="11"/>
  <c r="H32" i="11"/>
  <c r="H31" i="11"/>
  <c r="H30" i="11"/>
  <c r="H28" i="11"/>
  <c r="AA38" i="11"/>
  <c r="E37" i="11"/>
  <c r="AB25" i="11"/>
  <c r="AA52" i="11"/>
  <c r="AA51" i="11"/>
  <c r="AB44" i="11"/>
  <c r="AA44" i="11"/>
  <c r="AB40" i="11"/>
  <c r="AA40" i="11"/>
  <c r="AA37" i="11"/>
  <c r="AA28" i="11"/>
  <c r="H37" i="11"/>
  <c r="H36" i="11"/>
  <c r="H34" i="11"/>
  <c r="H29" i="11"/>
  <c r="H27" i="11"/>
  <c r="H26" i="11"/>
  <c r="H25" i="11"/>
  <c r="H23" i="11"/>
  <c r="E39" i="11"/>
  <c r="E38" i="11"/>
  <c r="E36" i="11"/>
  <c r="E34" i="11"/>
  <c r="E33" i="11"/>
  <c r="E31" i="11"/>
  <c r="E30" i="11"/>
  <c r="E29" i="11"/>
  <c r="E28" i="11"/>
  <c r="E27" i="11"/>
  <c r="E24" i="11"/>
  <c r="AB27" i="11" l="1"/>
  <c r="AA27" i="11"/>
  <c r="AA26" i="11"/>
  <c r="AA25" i="11"/>
  <c r="AB52" i="11" l="1"/>
  <c r="AB51" i="11"/>
  <c r="AB38" i="11"/>
  <c r="AB37" i="11"/>
  <c r="AB33" i="11"/>
  <c r="AB34" i="11"/>
  <c r="AB28" i="11"/>
  <c r="AB26" i="11"/>
  <c r="AA35" i="11"/>
  <c r="AA33" i="11"/>
  <c r="AA32" i="11"/>
  <c r="AB50" i="11"/>
  <c r="AA50" i="11"/>
  <c r="AB43" i="11"/>
  <c r="AA43" i="11"/>
  <c r="AB42" i="11"/>
  <c r="AA42" i="11"/>
  <c r="AB41" i="11"/>
  <c r="AA41" i="11"/>
  <c r="AB36" i="11"/>
  <c r="AA36" i="11"/>
  <c r="AB35" i="11"/>
  <c r="AB32" i="11"/>
  <c r="AB30" i="11"/>
  <c r="AA30" i="11"/>
  <c r="AB29" i="11"/>
  <c r="AA29" i="11"/>
  <c r="Z55" i="11" l="1"/>
  <c r="Z56" i="11"/>
  <c r="AA53" i="11"/>
  <c r="AB53" i="11"/>
  <c r="A2" i="14"/>
  <c r="A1" i="14"/>
  <c r="C42" i="11" l="1"/>
  <c r="K3" i="13"/>
  <c r="I10" i="13"/>
  <c r="I9" i="13"/>
  <c r="I8" i="13"/>
  <c r="I7" i="13"/>
  <c r="I6" i="13"/>
  <c r="I5" i="13"/>
  <c r="I4" i="13"/>
  <c r="I3" i="13"/>
  <c r="I2" i="13"/>
  <c r="I1" i="13"/>
  <c r="C11" i="13"/>
  <c r="C10" i="13"/>
  <c r="C9" i="13"/>
  <c r="C8" i="13"/>
  <c r="C7" i="13"/>
  <c r="C6" i="13"/>
  <c r="C5" i="13"/>
  <c r="C4" i="13"/>
  <c r="C3" i="13"/>
  <c r="C2" i="13"/>
  <c r="C1" i="13"/>
  <c r="A12" i="13"/>
  <c r="A11" i="13"/>
  <c r="A10" i="13"/>
  <c r="A9" i="13"/>
  <c r="A8" i="13"/>
  <c r="A7" i="13"/>
  <c r="A6" i="13"/>
  <c r="A5" i="13"/>
  <c r="A4" i="13"/>
  <c r="A3" i="13"/>
  <c r="A2" i="13"/>
  <c r="A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Covarrubias Antezana, Pablo</author>
  </authors>
  <commentList>
    <comment ref="G23" authorId="0" shapeId="0" xr:uid="{F28E26A1-75E1-404B-8FB7-70D60D2118FB}">
      <text>
        <r>
          <rPr>
            <sz val="9"/>
            <color indexed="81"/>
            <rFont val="Tahoma"/>
            <family val="2"/>
          </rPr>
          <t>Para trabajadores contratados se deben responder preguntas para calificación</t>
        </r>
      </text>
    </comment>
    <comment ref="D24" authorId="0" shapeId="0" xr:uid="{940B1ED8-AF5B-4C84-B113-89371D6F77E8}">
      <text>
        <r>
          <rPr>
            <sz val="9"/>
            <color indexed="81"/>
            <rFont val="Tahoma"/>
            <family val="2"/>
          </rPr>
          <t>Para trabajadores contratados se deben responder preguntas para calificación</t>
        </r>
      </text>
    </comment>
    <comment ref="G24" authorId="0" shapeId="0" xr:uid="{DCADF550-4E2D-4B2B-BAF3-125DF626169E}">
      <text>
        <r>
          <rPr>
            <sz val="9"/>
            <color indexed="81"/>
            <rFont val="Tahoma"/>
            <family val="2"/>
          </rPr>
          <t>Para trabajadores contratados se deben responder preguntas para calificación</t>
        </r>
      </text>
    </comment>
    <comment ref="G25" authorId="0" shapeId="0" xr:uid="{A678BCA2-87A8-415F-B9E0-5BDEAFFC9ABB}">
      <text>
        <r>
          <rPr>
            <sz val="9"/>
            <color indexed="81"/>
            <rFont val="Tahoma"/>
            <family val="2"/>
          </rPr>
          <t>Para trabajadores contratados se deben responder preguntas para calificación</t>
        </r>
      </text>
    </comment>
    <comment ref="G26" authorId="0" shapeId="0" xr:uid="{B929AF35-3F25-475C-B84A-CD48E098B130}">
      <text>
        <r>
          <rPr>
            <sz val="9"/>
            <color indexed="81"/>
            <rFont val="Tahoma"/>
            <family val="2"/>
          </rPr>
          <t>Para trabajadores contratados se deben responder preguntas para calificación</t>
        </r>
      </text>
    </comment>
    <comment ref="D27" authorId="0" shapeId="0" xr:uid="{89D01F4D-69B3-486D-8284-4E42744EE0D0}">
      <text>
        <r>
          <rPr>
            <sz val="9"/>
            <color indexed="81"/>
            <rFont val="Tahoma"/>
            <family val="2"/>
          </rPr>
          <t>Para trabajadores contratados se deben responder preguntas para calificación</t>
        </r>
      </text>
    </comment>
    <comment ref="G27" authorId="0" shapeId="0" xr:uid="{11563F14-178F-429C-9E7D-1B07E4B862F2}">
      <text>
        <r>
          <rPr>
            <sz val="9"/>
            <color indexed="81"/>
            <rFont val="Tahoma"/>
            <family val="2"/>
          </rPr>
          <t>Para trabajadores contratados se deben responder preguntas para calificación</t>
        </r>
      </text>
    </comment>
    <comment ref="D28" authorId="0" shapeId="0" xr:uid="{96CF5F1B-D6E8-49F8-993C-CF16BA7C0652}">
      <text>
        <r>
          <rPr>
            <sz val="9"/>
            <color indexed="81"/>
            <rFont val="Tahoma"/>
            <family val="2"/>
          </rPr>
          <t>Para trabajadores contratados se deben responder preguntas para calificación</t>
        </r>
      </text>
    </comment>
    <comment ref="G28" authorId="0" shapeId="0" xr:uid="{F2BBAD0E-0CF4-495F-912C-252DB3542ACD}">
      <text>
        <r>
          <rPr>
            <sz val="9"/>
            <color indexed="81"/>
            <rFont val="Tahoma"/>
            <family val="2"/>
          </rPr>
          <t>Para trabajadores contratados se deben responder preguntas para calificación</t>
        </r>
      </text>
    </comment>
    <comment ref="D29" authorId="0" shapeId="0" xr:uid="{35570274-60BE-43BB-A6AC-A597C1945FC5}">
      <text>
        <r>
          <rPr>
            <sz val="9"/>
            <color indexed="81"/>
            <rFont val="Tahoma"/>
            <family val="2"/>
          </rPr>
          <t>Para trabajadores contratados se deben responder preguntas para calificación</t>
        </r>
      </text>
    </comment>
    <comment ref="G29" authorId="0" shapeId="0" xr:uid="{3EBD032D-53E2-4665-A874-0E6235D3AD85}">
      <text>
        <r>
          <rPr>
            <sz val="9"/>
            <color indexed="81"/>
            <rFont val="Tahoma"/>
            <family val="2"/>
          </rPr>
          <t>Para trabajadores contratados se deben responder preguntas para calificación</t>
        </r>
      </text>
    </comment>
    <comment ref="D30" authorId="0" shapeId="0" xr:uid="{B9FA972C-F7D3-430E-BDA1-D6631938576C}">
      <text>
        <r>
          <rPr>
            <sz val="9"/>
            <color indexed="81"/>
            <rFont val="Tahoma"/>
            <family val="2"/>
          </rPr>
          <t>Para trabajadores contratados se deben responder preguntas para calificación</t>
        </r>
      </text>
    </comment>
    <comment ref="G30" authorId="0" shapeId="0" xr:uid="{CDED4B64-E6E8-4F97-8755-585A7E4C553B}">
      <text>
        <r>
          <rPr>
            <sz val="9"/>
            <color indexed="81"/>
            <rFont val="Tahoma"/>
            <family val="2"/>
          </rPr>
          <t>Para trabajadores contratados se deben responder preguntas para calificación</t>
        </r>
      </text>
    </comment>
    <comment ref="D31" authorId="0" shapeId="0" xr:uid="{F3136BAA-E46A-4C87-9234-C43BDC61703E}">
      <text>
        <r>
          <rPr>
            <sz val="9"/>
            <color indexed="81"/>
            <rFont val="Tahoma"/>
            <family val="2"/>
          </rPr>
          <t>Para trabajadores contratados se deben responder preguntas para calificación</t>
        </r>
      </text>
    </comment>
    <comment ref="G31" authorId="0" shapeId="0" xr:uid="{5F10DE0A-DD29-476A-9C84-3B00761A21EB}">
      <text>
        <r>
          <rPr>
            <sz val="9"/>
            <color indexed="81"/>
            <rFont val="Tahoma"/>
            <family val="2"/>
          </rPr>
          <t>Para trabajadores contratados se deben responder preguntas para calificación</t>
        </r>
      </text>
    </comment>
    <comment ref="G32" authorId="0" shapeId="0" xr:uid="{9FF0F2C4-E938-4FFF-A247-6966DE20A324}">
      <text>
        <r>
          <rPr>
            <sz val="9"/>
            <color indexed="81"/>
            <rFont val="Tahoma"/>
            <family val="2"/>
          </rPr>
          <t>Para trabajadores contratados se deben responder preguntas para calificación</t>
        </r>
      </text>
    </comment>
    <comment ref="D33" authorId="0" shapeId="0" xr:uid="{DE39BFBF-E62E-4C0C-BD4F-BB8786C92ED9}">
      <text>
        <r>
          <rPr>
            <sz val="9"/>
            <color indexed="81"/>
            <rFont val="Tahoma"/>
            <family val="2"/>
          </rPr>
          <t>Para trabajadores contratados se deben responder preguntas para calificación</t>
        </r>
      </text>
    </comment>
    <comment ref="G33" authorId="0" shapeId="0" xr:uid="{DE738107-314C-487C-9EC5-89EC2603AB99}">
      <text>
        <r>
          <rPr>
            <sz val="9"/>
            <color indexed="81"/>
            <rFont val="Tahoma"/>
            <family val="2"/>
          </rPr>
          <t>Para trabajadores contratados se deben responder preguntas para calificación</t>
        </r>
      </text>
    </comment>
    <comment ref="D34" authorId="0" shapeId="0" xr:uid="{8D8AF087-DCD4-4B05-91FC-CBC589254967}">
      <text>
        <r>
          <rPr>
            <sz val="9"/>
            <color indexed="81"/>
            <rFont val="Tahoma"/>
            <family val="2"/>
          </rPr>
          <t>Para trabajadores contratados se deben responder preguntas para calificación</t>
        </r>
      </text>
    </comment>
    <comment ref="G34" authorId="0" shapeId="0" xr:uid="{2D30E98B-6E27-4880-BF31-5CC7B3C3AF9B}">
      <text>
        <r>
          <rPr>
            <sz val="9"/>
            <color indexed="81"/>
            <rFont val="Tahoma"/>
            <family val="2"/>
          </rPr>
          <t>Para trabajadores contratados se deben responder preguntas para calificación</t>
        </r>
      </text>
    </comment>
    <comment ref="D35" authorId="0" shapeId="0" xr:uid="{0C42ABB2-4397-4942-8E64-DDBEC397C767}">
      <text>
        <r>
          <rPr>
            <sz val="9"/>
            <color indexed="81"/>
            <rFont val="Tahoma"/>
            <family val="2"/>
          </rPr>
          <t>Para trabajadores contratados se deben responder preguntas para calificación</t>
        </r>
      </text>
    </comment>
    <comment ref="D36" authorId="0" shapeId="0" xr:uid="{514D031F-3C35-44E6-9DE4-981883439A14}">
      <text>
        <r>
          <rPr>
            <sz val="9"/>
            <color indexed="81"/>
            <rFont val="Tahoma"/>
            <family val="2"/>
          </rPr>
          <t>Para trabajadores contratados se deben responder preguntas para calificación</t>
        </r>
      </text>
    </comment>
    <comment ref="G36" authorId="0" shapeId="0" xr:uid="{F83E2292-E2B1-4379-93AF-70B335B8DDCE}">
      <text>
        <r>
          <rPr>
            <sz val="9"/>
            <color indexed="81"/>
            <rFont val="Tahoma"/>
            <family val="2"/>
          </rPr>
          <t>Para trabajadores contratados se deben responder preguntas para calificación</t>
        </r>
      </text>
    </comment>
    <comment ref="D37" authorId="0" shapeId="0" xr:uid="{CF693BD8-B9E7-4842-8B95-B49EA9129B36}">
      <text>
        <r>
          <rPr>
            <sz val="9"/>
            <color indexed="81"/>
            <rFont val="Tahoma"/>
            <family val="2"/>
          </rPr>
          <t>Para trabajadores contratados se deben responder preguntas para calificación</t>
        </r>
      </text>
    </comment>
    <comment ref="G37" authorId="0" shapeId="0" xr:uid="{69D1AD2F-5E1E-4CA9-8859-259B34248B63}">
      <text>
        <r>
          <rPr>
            <sz val="9"/>
            <color indexed="81"/>
            <rFont val="Tahoma"/>
            <family val="2"/>
          </rPr>
          <t>Para trabajadores contratados se deben responder preguntas para calificación</t>
        </r>
      </text>
    </comment>
    <comment ref="D38" authorId="0" shapeId="0" xr:uid="{4D8609FB-2AFA-4755-A678-B8E316930D34}">
      <text>
        <r>
          <rPr>
            <sz val="9"/>
            <color indexed="81"/>
            <rFont val="Tahoma"/>
            <family val="2"/>
          </rPr>
          <t>Para trabajadores contratados se deben responder preguntas para calificación</t>
        </r>
      </text>
    </comment>
    <comment ref="D39" authorId="0" shapeId="0" xr:uid="{7AD92860-F193-484C-9D7B-5F8A62EC916B}">
      <text>
        <r>
          <rPr>
            <sz val="9"/>
            <color indexed="81"/>
            <rFont val="Tahoma"/>
            <family val="2"/>
          </rPr>
          <t>Para trabajadores contratados se deben responder preguntas para calificación</t>
        </r>
      </text>
    </comment>
  </commentList>
</comments>
</file>

<file path=xl/sharedStrings.xml><?xml version="1.0" encoding="utf-8"?>
<sst xmlns="http://schemas.openxmlformats.org/spreadsheetml/2006/main" count="983" uniqueCount="536">
  <si>
    <t xml:space="preserve">Agencia Regional </t>
  </si>
  <si>
    <t>Minas y su altura</t>
  </si>
  <si>
    <t>Nota: debes completar obligatoriamente los campos en amarillo</t>
  </si>
  <si>
    <t>Tipo Evaluación</t>
  </si>
  <si>
    <t>AMOLANAS</t>
  </si>
  <si>
    <t>Especifique o seleccione de la lista</t>
  </si>
  <si>
    <t>Tipo de evaluación a realizar</t>
  </si>
  <si>
    <t>Postulante (preocupacional)</t>
  </si>
  <si>
    <t>ANCUD</t>
  </si>
  <si>
    <t>Choquelimpie  4800 msnm</t>
  </si>
  <si>
    <t>Contratado (ocupacional)</t>
  </si>
  <si>
    <t>Selecciona un tipo de evaluación</t>
  </si>
  <si>
    <t>ANDACOLLO</t>
  </si>
  <si>
    <t>Collahuasi  4500 msnm</t>
  </si>
  <si>
    <t>HAGA CLICK AQUÍ</t>
  </si>
  <si>
    <t>ANGOL</t>
  </si>
  <si>
    <t>Quebrada Blanca  4200 msnm</t>
  </si>
  <si>
    <t>Datos de la empresa</t>
  </si>
  <si>
    <t xml:space="preserve">ANTOFAGASTA </t>
  </si>
  <si>
    <t>Salar Grande  650 msnm</t>
  </si>
  <si>
    <t>Razón social</t>
  </si>
  <si>
    <t>Centro de costo (opcional, debe ser creado previamente enviando un correo  a soportesel@achs.cl)</t>
  </si>
  <si>
    <t>ARAUCO</t>
  </si>
  <si>
    <t>Salar Surire 4250 msnm</t>
  </si>
  <si>
    <t>Rut (sin puntos y con guión, ej: 13456789-5)</t>
  </si>
  <si>
    <t>Dirección de empresa</t>
  </si>
  <si>
    <t>Empresa afiliada o no afiliada</t>
  </si>
  <si>
    <t>Carbonato de Litio SQM 3900 msnm</t>
  </si>
  <si>
    <t>El Abra  3900 msnm</t>
  </si>
  <si>
    <t>Datos del solicitante empresa</t>
  </si>
  <si>
    <t>El Inca  1600 msnm</t>
  </si>
  <si>
    <t>Nombre</t>
  </si>
  <si>
    <t>Escondida  3060 msnm</t>
  </si>
  <si>
    <t>Correo electrónico</t>
  </si>
  <si>
    <t>Rut (sin puntos y con guión ej.: 13456789-5)</t>
  </si>
  <si>
    <t>RUT</t>
  </si>
  <si>
    <t>Valores drogas</t>
  </si>
  <si>
    <t>Gaby 2660 msnm</t>
  </si>
  <si>
    <t>Celular</t>
  </si>
  <si>
    <t>Fono</t>
  </si>
  <si>
    <t>FONO</t>
  </si>
  <si>
    <t>Screening (valor afiliado $15.674+IVA)</t>
  </si>
  <si>
    <t>Guanaco  2600 msnm</t>
  </si>
  <si>
    <t>El solicitante certifica que los datos ingresados son fidedignos y autoriza a realizar los cobros que corresponda según las prestaciones otorgadas</t>
  </si>
  <si>
    <t>Confirmación (valor afiliado $112.047+IVA)</t>
  </si>
  <si>
    <t>María Elena   800 msnm</t>
  </si>
  <si>
    <t>Spence 1700 msnm</t>
  </si>
  <si>
    <t>Marca con X las baterías y prestaciones que necesites</t>
  </si>
  <si>
    <t>El Salvador  2600 msnm</t>
  </si>
  <si>
    <t>Evaluaciones médicas a realizar</t>
  </si>
  <si>
    <t>La Candelaria  3600 msnm</t>
  </si>
  <si>
    <t>Evaluaciones de cargo</t>
  </si>
  <si>
    <t>Riesgos de enfermedad laboral</t>
  </si>
  <si>
    <t>Estado general de salud*</t>
  </si>
  <si>
    <t>Exámenes médicos adicionales*</t>
  </si>
  <si>
    <t>Batería básica*</t>
  </si>
  <si>
    <t>Altitud geográfica (&gt; 3.000 msnm)</t>
  </si>
  <si>
    <t>Chequeo básico</t>
  </si>
  <si>
    <t>Clasificación grupo sanguíneo</t>
  </si>
  <si>
    <t>Revisar acá</t>
  </si>
  <si>
    <t>Maricunga 4800 msnm</t>
  </si>
  <si>
    <t>Brigadista de emergencia</t>
  </si>
  <si>
    <t>Altitud geográfica esporádica</t>
  </si>
  <si>
    <t>Chequeo intermedio</t>
  </si>
  <si>
    <t>Test de graham</t>
  </si>
  <si>
    <t>¿Falta responder?</t>
  </si>
  <si>
    <t>¿Calificar batería?</t>
  </si>
  <si>
    <t>Manipulador de alimentos*</t>
  </si>
  <si>
    <t>Anhídrido sulfuroso-neblinas ácidas</t>
  </si>
  <si>
    <t>Chequeo avanzado</t>
  </si>
  <si>
    <t>Coproparasitologico (PAFS)</t>
  </si>
  <si>
    <t>Brigadista de emergencia,</t>
  </si>
  <si>
    <t>Si requiere Test de Graham y/o Coproparasitológico (PAFS) debe indicarlo en la sección “Exámenes médicos adicionales”</t>
  </si>
  <si>
    <t>Arsénico</t>
  </si>
  <si>
    <t>Batería integral de factores de riesgo</t>
  </si>
  <si>
    <t>Hemograma (completo)</t>
  </si>
  <si>
    <t>Conducción vehículos o maquinaria (licencia tipo A),</t>
  </si>
  <si>
    <t>Conducción vehículos o maquinaria (licencia tipo A)</t>
  </si>
  <si>
    <t>Asbesto</t>
  </si>
  <si>
    <t>Exámenes de alcohol y drogas*</t>
  </si>
  <si>
    <t>Audiometría</t>
  </si>
  <si>
    <t>Conducción de vehículos livianos (licencia tipo B),</t>
  </si>
  <si>
    <t>Conducción de vehículos livianos (licencia tipo B)</t>
  </si>
  <si>
    <t>Citostáticos</t>
  </si>
  <si>
    <t>Test visual</t>
  </si>
  <si>
    <t>Conductor/operador de maquinaria (licencia tipo D),</t>
  </si>
  <si>
    <t>Conductor/operador de maquinaria (licencia tipo D)</t>
  </si>
  <si>
    <t>Hiperbaria (buzos)</t>
  </si>
  <si>
    <t>Batería alcohol y drogas* (alcoholemia; anfetaminas; benzodiazepinas; canabinoides; cocaina; muestra venosa; atencion enfermeria)</t>
  </si>
  <si>
    <t xml:space="preserve">Operación equipo fijo parte móvil, </t>
  </si>
  <si>
    <t>Operación equipo fijo parte móvil</t>
  </si>
  <si>
    <t>Metales y metaloides</t>
  </si>
  <si>
    <t>Perfil lipídico</t>
  </si>
  <si>
    <t xml:space="preserve">Maquinista ferroviario, </t>
  </si>
  <si>
    <t>Maquinista ferroviario</t>
  </si>
  <si>
    <t>Plaguicidas cumarínicos y otros plaguicidas no organofosforados</t>
  </si>
  <si>
    <r>
      <t xml:space="preserve">Canabinoides en orina** </t>
    </r>
    <r>
      <rPr>
        <b/>
        <sz val="9"/>
        <rFont val="ACHS Nueva Sans"/>
        <family val="3"/>
      </rPr>
      <t>(selecciona Screening o Confirmación)</t>
    </r>
  </si>
  <si>
    <t>Otros (especificar la batería o prestación)</t>
  </si>
  <si>
    <t>Condiciones laborales específicas</t>
  </si>
  <si>
    <t>Plaguicidas organofosforados y carbamatos basal previo a exposición</t>
  </si>
  <si>
    <r>
      <t xml:space="preserve">Anfetaminas en orina** </t>
    </r>
    <r>
      <rPr>
        <b/>
        <sz val="9"/>
        <rFont val="ACHS Nueva Sans"/>
        <family val="3"/>
      </rPr>
      <t>(selecciona Screening o Confirmación)</t>
    </r>
  </si>
  <si>
    <t>Puedes encontrar el detalle y precios de nuestras baterías y prestaciones en:</t>
  </si>
  <si>
    <t xml:space="preserve">Calor (expuesto a fuentes generadoras de calor), </t>
  </si>
  <si>
    <t>Calor (expuesto a fuentes generadoras de calor)</t>
  </si>
  <si>
    <t>Plaguicidas organofosforados y carbamatos durante exposición</t>
  </si>
  <si>
    <t>www.achs.cl/sel</t>
  </si>
  <si>
    <t xml:space="preserve">Frio en recintos cerrados no calefaccionables, </t>
  </si>
  <si>
    <t>Frio en recintos cerrados no calefaccionables</t>
  </si>
  <si>
    <t>Plomo</t>
  </si>
  <si>
    <r>
      <t xml:space="preserve">Cocaina o pasta base en orina** </t>
    </r>
    <r>
      <rPr>
        <b/>
        <sz val="9"/>
        <rFont val="ACHS Nueva Sans"/>
        <family val="3"/>
      </rPr>
      <t>(selecciona Screening o Confirmación)</t>
    </r>
  </si>
  <si>
    <r>
      <t xml:space="preserve">*Siempre tiene costo para el cliente
**Valores netos para afiliados. Se debe agendar con Atención de Enfermería. Revisar diferencia entre screening y confirmación en </t>
    </r>
    <r>
      <rPr>
        <b/>
        <sz val="9"/>
        <color rgb="FF348FFF"/>
        <rFont val="ACHS Nueva Sans"/>
        <family val="3"/>
      </rPr>
      <t>www.achs.cl/sel</t>
    </r>
  </si>
  <si>
    <t>Espacios confinados,</t>
  </si>
  <si>
    <t>Espacios confinados</t>
  </si>
  <si>
    <r>
      <t>Radiaciones ionizantes (</t>
    </r>
    <r>
      <rPr>
        <i/>
        <sz val="9"/>
        <rFont val="ACHS Nueva Sans"/>
        <family val="3"/>
      </rPr>
      <t>sólo preocupacional o pre-exposición)</t>
    </r>
  </si>
  <si>
    <r>
      <t xml:space="preserve">Benzodiazepinas en orina** </t>
    </r>
    <r>
      <rPr>
        <b/>
        <sz val="9"/>
        <rFont val="ACHS Nueva Sans"/>
        <family val="3"/>
      </rPr>
      <t>(selecciona Screening o Confirmación)</t>
    </r>
  </si>
  <si>
    <t xml:space="preserve">Trabajo con residuos infecto contagiosos, </t>
  </si>
  <si>
    <t>Trabajo en altura física (sobre 1,8 metros)</t>
  </si>
  <si>
    <t>Ruido</t>
  </si>
  <si>
    <r>
      <t xml:space="preserve">Barbituricos en orina** </t>
    </r>
    <r>
      <rPr>
        <b/>
        <sz val="9"/>
        <rFont val="ACHS Nueva Sans"/>
        <family val="3"/>
      </rPr>
      <t>(selecciona Screening o Confirmación)</t>
    </r>
  </si>
  <si>
    <t xml:space="preserve">Trabajo a bordo de embarcaciones en alta mar, </t>
  </si>
  <si>
    <t>Vigilante o guardia de seguridad</t>
  </si>
  <si>
    <t>Silice cristalizada (polvos neumoconiógenos)</t>
  </si>
  <si>
    <t>Alcohol en sangre</t>
  </si>
  <si>
    <t>Trabajo en altura física (sobre 1,8 metros),</t>
  </si>
  <si>
    <t>Trabajo con residuos biológicos</t>
  </si>
  <si>
    <t>Prescripción médica para vacunación de recolectores de residuos domiciliarios</t>
  </si>
  <si>
    <t>Vigilante o guardia de seguridad,</t>
  </si>
  <si>
    <t>Trabajo a bordo de embarcaciones en alta mar</t>
  </si>
  <si>
    <t xml:space="preserve">Altitud geográfica (&gt; 3.000 msnm), </t>
  </si>
  <si>
    <t xml:space="preserve">Anhídrido sulfuroso-neblinas ácidas, </t>
  </si>
  <si>
    <t xml:space="preserve">Arsénico pre-exposición, </t>
  </si>
  <si>
    <t>COPIAPO</t>
  </si>
  <si>
    <t xml:space="preserve">Asbesto, </t>
  </si>
  <si>
    <t>Evaluaciones psicológicas</t>
  </si>
  <si>
    <t>Hiperbaria,</t>
  </si>
  <si>
    <t>Psicometría</t>
  </si>
  <si>
    <t>Certificación</t>
  </si>
  <si>
    <t>Psicolaboral***</t>
  </si>
  <si>
    <t xml:space="preserve">Citostáticos, </t>
  </si>
  <si>
    <t>Psicosensotécnico pesado (licencia tipo A)</t>
  </si>
  <si>
    <t>Evaluaciones de riesgo (aversión al riesgo)*</t>
  </si>
  <si>
    <t>Operativos y administrativos*</t>
  </si>
  <si>
    <r>
      <t xml:space="preserve">*Siempre tiene costo para el cliente
**Valores netos para afiliados. Revisar diferencia entre screening y confirmación en </t>
    </r>
    <r>
      <rPr>
        <b/>
        <sz val="8"/>
        <color rgb="FF348FFF"/>
        <rFont val="ACHS Nueva Sans"/>
        <family val="3"/>
      </rPr>
      <t>www.achs.cl/sel</t>
    </r>
    <r>
      <rPr>
        <b/>
        <sz val="8"/>
        <rFont val="ACHS Nueva Sans"/>
        <family val="3"/>
      </rPr>
      <t xml:space="preserve">
***Se debe adjuntar descripción de cargo</t>
    </r>
  </si>
  <si>
    <t xml:space="preserve">Plomo pre-exposición, </t>
  </si>
  <si>
    <t>Psicosensotécnico equipos (licencia tipo D)</t>
  </si>
  <si>
    <t>Evaluación vigilantes (porte de armas)*</t>
  </si>
  <si>
    <t>Técnicos y profesionales*</t>
  </si>
  <si>
    <t>Ruido,</t>
  </si>
  <si>
    <t>Psicosensotécnico liviano (licencia tipo B)</t>
  </si>
  <si>
    <t>Certificación de buzo*</t>
  </si>
  <si>
    <t>Jefaturas mando medio*</t>
  </si>
  <si>
    <t>Silice cristalizada,</t>
  </si>
  <si>
    <t xml:space="preserve">Psicosensotécnico maquinista ferroviario </t>
  </si>
  <si>
    <t>Subgerentes y gerentes*</t>
  </si>
  <si>
    <t>Sensotécnico*</t>
  </si>
  <si>
    <t>Hay alguna batería para calificar</t>
  </si>
  <si>
    <t>Centro donde se requiere la evaluación</t>
  </si>
  <si>
    <t>Nómina de trabajadores o postulantes</t>
  </si>
  <si>
    <t>Nombre completo</t>
  </si>
  <si>
    <t>Cargo 
(se mostrará en certificado)</t>
  </si>
  <si>
    <t>Rut 
(sin puntos y con guión 
ej.: 13456789-5)</t>
  </si>
  <si>
    <t>Fecha y hora deseada
evaluación psicológica</t>
  </si>
  <si>
    <t xml:space="preserve">Fecha y hora deseada evaluación médica </t>
  </si>
  <si>
    <t>Teléfono celular (para recordar asistencia por WhatsApp)</t>
  </si>
  <si>
    <t>Mail trabajador o postulante (opcional)</t>
  </si>
  <si>
    <r>
      <rPr>
        <b/>
        <sz val="10"/>
        <color rgb="FF348FFF"/>
        <rFont val="ACHS Nueva Sans"/>
        <family val="3"/>
      </rPr>
      <t>Importante:</t>
    </r>
    <r>
      <rPr>
        <b/>
        <sz val="10"/>
        <rFont val="ACHS Nueva Sans"/>
        <family val="3"/>
      </rPr>
      <t xml:space="preserve">
1) Es indispensable que el evaluado se presente con su carnet de identidad y con ayuno de 8-12 horas (salvo evaluaciones psicológicas)
2) El evaluado deberá dar su consentimiento escrito para que los resultados de los exámenes sean enviados a la empresa solicitante                                              
3) Si el evaluado utiliza lentes ópticos, debe presentarse con ellos
4) En el caso de los menores de 18 años, sólo es posible realizar baterías básicas o evaluaciones sin riesgo de acuerdo a normativa vigente
5) Puedes revisar las recomendaciones de la atención en los documentos descargables de </t>
    </r>
    <r>
      <rPr>
        <b/>
        <sz val="10"/>
        <color rgb="FF348FFF"/>
        <rFont val="ACHS Nueva Sans"/>
        <family val="3"/>
      </rPr>
      <t xml:space="preserve">www.achs.cl/sel </t>
    </r>
  </si>
  <si>
    <t>Providencia</t>
  </si>
  <si>
    <t>PUERTO NATALES</t>
  </si>
  <si>
    <t>Las Condes</t>
  </si>
  <si>
    <t>PUERTO VARAS</t>
  </si>
  <si>
    <t>Melipilla</t>
  </si>
  <si>
    <t>PUERTO WILLIAMS</t>
  </si>
  <si>
    <t>Parque las Américas</t>
  </si>
  <si>
    <t>PUNTA ARENAS</t>
  </si>
  <si>
    <t>Maipú</t>
  </si>
  <si>
    <t>PURRANQUE</t>
  </si>
  <si>
    <t>Libertadores</t>
  </si>
  <si>
    <t>QUELLON</t>
  </si>
  <si>
    <t>Valles del Maipo</t>
  </si>
  <si>
    <t>QUEMCHI</t>
  </si>
  <si>
    <t>San Miguel</t>
  </si>
  <si>
    <t>QUILPUE</t>
  </si>
  <si>
    <t>Puente Alto</t>
  </si>
  <si>
    <t>RANCAGUA</t>
  </si>
  <si>
    <t>La Florida</t>
  </si>
  <si>
    <t>RENGO</t>
  </si>
  <si>
    <t>Talagante</t>
  </si>
  <si>
    <t>RIO BUENO</t>
  </si>
  <si>
    <t>Haga click aquí</t>
  </si>
  <si>
    <t>RUPANCO</t>
  </si>
  <si>
    <t>SAN ANTONIO</t>
  </si>
  <si>
    <t>SAN FELIPE</t>
  </si>
  <si>
    <t>SAN FERNANDO</t>
  </si>
  <si>
    <t>SAN JAVIER</t>
  </si>
  <si>
    <t>SAN VICENTE TAGUA TAGUA</t>
  </si>
  <si>
    <t>SANTA CRUZ</t>
  </si>
  <si>
    <t>TALAGANTE</t>
  </si>
  <si>
    <t>TALCA</t>
  </si>
  <si>
    <t>TALCAHUANO</t>
  </si>
  <si>
    <t>TEMUCO</t>
  </si>
  <si>
    <t>TOCOPILLA</t>
  </si>
  <si>
    <t>TOME</t>
  </si>
  <si>
    <t>VALDIVIA</t>
  </si>
  <si>
    <t>VALLENAR</t>
  </si>
  <si>
    <t>VALPARAISO</t>
  </si>
  <si>
    <t>VICTORIA</t>
  </si>
  <si>
    <t>VICUÑA</t>
  </si>
  <si>
    <t>VILLARRICA</t>
  </si>
  <si>
    <t>VIÑA DEL MAR</t>
  </si>
  <si>
    <t>BRIGADISTA DE EMERGENCIA</t>
  </si>
  <si>
    <t>RUIDO</t>
  </si>
  <si>
    <t>SILICE CRISTALIZADA</t>
  </si>
  <si>
    <t>TRABAJO AMBIENTE CONFINADO</t>
  </si>
  <si>
    <t>VIGILANTE O GUARDIA DE SEGURIDAD</t>
  </si>
  <si>
    <t>Evaluación de la cobertura del seguro para trabajadores contratados</t>
  </si>
  <si>
    <t>En esta página debes responder las preguntas para determinar si la batería tiene cobertura del seguro</t>
  </si>
  <si>
    <t>Se rechazarán las solicitudes que no tengan estas preguntas respondidas</t>
  </si>
  <si>
    <t>Debes estar en conocimiento que el artículo 43 de la Ley N°12.084, sanciona hasta con pena de presidio en grado medio a quienes entregan datos falsos a su Institución Previsional.</t>
  </si>
  <si>
    <t>ALTURA GEOGRÁFICA</t>
  </si>
  <si>
    <t>Volver</t>
  </si>
  <si>
    <t>Selecciona</t>
  </si>
  <si>
    <t>1.¿El trabajador ejerce el cargo de brigadista de emergencias; brigadista de incendio; brigadista forestal; brigadista de rescate; rescatista u otro relacionado con atención de emergencias dentro de su organización?</t>
  </si>
  <si>
    <t>2.¿El trabajador ejerce el cargo de brigadista de emergencias; brigadista de incendio; brigadista forestal; brigadista de rescate; rescatista u otro relacionado con atención de emergencias, en otras empresas a la cual fue asignado?</t>
  </si>
  <si>
    <t>3.¿El trabajador ejerce el cargo de brigadista de emergencias; brigadista de rescate; rescatista u otro relacionado con atención de emergencias en autopistas y/o carreteras?</t>
  </si>
  <si>
    <t>1.¿El trabajador conduce vehículos los cuales, por sus características técnicas y físicas,  se utilizan para el transporte de carga o el transporte de personas?</t>
  </si>
  <si>
    <t>2.¿El trabajador conduce vehículos los cuales, por sus características técnicas y físicas,  se utilizan para emergencias (rescate de personas, extinción de incendios)?</t>
  </si>
  <si>
    <r>
      <t xml:space="preserve">3.¿El trabajador conduce algunos de estos vehículos en sus actividades en la empresa?:
</t>
    </r>
    <r>
      <rPr>
        <b/>
        <sz val="8.5"/>
        <rFont val="ACHS Nueva Sans"/>
        <family val="3"/>
      </rPr>
      <t>Vehículos para transporte de carga:</t>
    </r>
    <r>
      <rPr>
        <sz val="8.5"/>
        <rFont val="ACHS Nueva Sans"/>
        <family val="3"/>
      </rPr>
      <t xml:space="preserve"> Tracto camión con semirremolque - Camión con remolque - Camión Mixer - Camión con batea - Camión tolva - Camión Pluma - Carro bombas.
</t>
    </r>
    <r>
      <rPr>
        <b/>
        <sz val="8.5"/>
        <rFont val="ACHS Nueva Sans"/>
        <family val="3"/>
      </rPr>
      <t>Transporte de personas</t>
    </r>
    <r>
      <rPr>
        <sz val="8.5"/>
        <rFont val="ACHS Nueva Sans"/>
        <family val="3"/>
      </rPr>
      <t>: Transporte privado y público de pasajeros (buses - onmibuses de 10 a 17 pasajeros de capacidad) - Transporte público y privado de pasajeros sin limite de capacidad de asientos (buses) - Ambulancias - Taxis - Transporte escolar.</t>
    </r>
  </si>
  <si>
    <t>1.¿El trabajador conduce, maneja o tiene control fisico de un vehículo motorizado?</t>
  </si>
  <si>
    <t>2.¿El trabajador conduce vehículos motorizados de tres o mas ruedas?</t>
  </si>
  <si>
    <t>3.¿El trabajador conduce vehículos que tengan un peso bruto de menos de 3.500 kilogramos?</t>
  </si>
  <si>
    <t xml:space="preserve">1.¿El trabajador conduce vehículos o maquinarias que por sus características técnicas y físicas, se requieren para trabajos pesados y no pueden transitar libremente por la vía pública? </t>
  </si>
  <si>
    <r>
      <t xml:space="preserve">2.¿El trabajador utiliza alguno de estos equipos o máquinas en sus procesos?
</t>
    </r>
    <r>
      <rPr>
        <b/>
        <sz val="8.5"/>
        <rFont val="ACHS Nueva Sans"/>
        <family val="3"/>
      </rPr>
      <t>Maquinaria Pesada Agrícola - Forestal</t>
    </r>
    <r>
      <rPr>
        <sz val="8.5"/>
        <rFont val="ACHS Nueva Sans"/>
        <family val="3"/>
      </rPr>
      <t xml:space="preserve">: Cosechadora -Tractor - Tractor Agricola- Maquinaria Agrícola - Tractor De Preparación De Sitio - Talador Apilador - Skidder - Skidder Trnineumático - Maquinaria Forestal. 
</t>
    </r>
    <r>
      <rPr>
        <b/>
        <sz val="8.5"/>
        <rFont val="ACHS Nueva Sans"/>
        <family val="3"/>
      </rPr>
      <t>Máquinaria Pesada Construcción/Minería</t>
    </r>
    <r>
      <rPr>
        <sz val="8.5"/>
        <rFont val="ACHS Nueva Sans"/>
        <family val="3"/>
      </rPr>
      <t xml:space="preserve">: Topador De Ruedas - Pavimentadora De Asfalto - Motoniveladora - Retroexcavadora- Excavadora De Ruedas - Excavadora De Oruga - Compactadora - Manipulador Telescopico - Mototraíllas - Equipos De Shotcrete / Shotcretera - Cargador Compacto De Oruga - Dragalina - Pala De Cable Eléctrica
</t>
    </r>
    <r>
      <rPr>
        <b/>
        <sz val="8.5"/>
        <rFont val="ACHS Nueva Sans"/>
        <family val="3"/>
      </rPr>
      <t>Maquinaria Pesada Universal:</t>
    </r>
    <r>
      <rPr>
        <sz val="8.5"/>
        <rFont val="ACHS Nueva Sans"/>
        <family val="3"/>
      </rPr>
      <t xml:space="preserve"> Camión Articulado - Grúa Horquilla - Camión Mixer (Mezclador Cemento)</t>
    </r>
  </si>
  <si>
    <t>1.En los procesos de la empresa:  ¿Una persona opera directamente máquinas, equipos fijos, los cuales cuentan con partes móviles, que son utilizados para el procesamiento de materia prima, envasado de productos y/o son de apoyo a algún proceso?</t>
  </si>
  <si>
    <r>
      <t xml:space="preserve">2.En los procesos de la Empresa: ¿Una persona realiza la labor de intervención de máquinas y equipos fijos con parte móvil (tareas de mantenimiento y/o tareas de aseo)?
</t>
    </r>
    <r>
      <rPr>
        <b/>
        <sz val="8.5"/>
        <rFont val="ACHS Nueva Sans"/>
        <family val="3"/>
      </rPr>
      <t>Máquina (maquinaria)</t>
    </r>
    <r>
      <rPr>
        <sz val="8.5"/>
        <rFont val="ACHS Nueva Sans"/>
        <family val="3"/>
      </rPr>
      <t xml:space="preserve">: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t>
    </r>
    <r>
      <rPr>
        <b/>
        <sz val="8.5"/>
        <rFont val="ACHS Nueva Sans"/>
        <family val="3"/>
      </rPr>
      <t>Equipo</t>
    </r>
    <r>
      <rPr>
        <sz val="8.5"/>
        <rFont val="ACHS Nueva Sans"/>
        <family val="3"/>
      </rPr>
      <t>: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t>
    </r>
  </si>
  <si>
    <t>1.En los procesos de la empresa ¿Hay personas que conducen o son ayudantes de conductor, en un automotor o locomotora, destinado para el transporte de cargas o el transporte comercial de personas?</t>
  </si>
  <si>
    <r>
      <t xml:space="preserve">2.¿La persona utiliza alguno de estos equipos en sus procesos?: 
</t>
    </r>
    <r>
      <rPr>
        <b/>
        <sz val="8.5"/>
        <rFont val="ACHS Nueva Sans"/>
        <family val="3"/>
      </rPr>
      <t>Automotor</t>
    </r>
    <r>
      <rPr>
        <sz val="8.5"/>
        <rFont val="ACHS Nueva Sans"/>
        <family val="3"/>
      </rPr>
      <t xml:space="preserve">: Equipo rodante ferroviario autopropulsado, destinado al transporte comercial de pasajeros, compuesto de dos o más coches unidos entre sí por acoplamientos semipermanentes, comandados desde una sola cabina. 
</t>
    </r>
    <r>
      <rPr>
        <b/>
        <sz val="8.5"/>
        <rFont val="ACHS Nueva Sans"/>
        <family val="3"/>
      </rPr>
      <t>Locomotora lanzadera</t>
    </r>
    <r>
      <rPr>
        <sz val="8.5"/>
        <rFont val="ACHS Nueva Sans"/>
        <family val="3"/>
      </rPr>
      <t xml:space="preserve">: Locomotora auxiliadora de trenes eléctricos.
</t>
    </r>
    <r>
      <rPr>
        <b/>
        <sz val="8.5"/>
        <rFont val="ACHS Nueva Sans"/>
        <family val="3"/>
      </rPr>
      <t>Locomotora</t>
    </r>
    <r>
      <rPr>
        <sz val="8.5"/>
        <rFont val="ACHS Nueva Sans"/>
        <family val="3"/>
      </rPr>
      <t>: Equipo con motor de combustión interna destinado para el traslado de carros o transporte.</t>
    </r>
  </si>
  <si>
    <t>1.¿En el ambiente de trabajo existen fuentes de calor como hornos o procesos en caliente?</t>
  </si>
  <si>
    <t>1.¿El trabajador realiza tareas al interior de cámaras de frío o recintos que se mantengan a menos de 10 °C?</t>
  </si>
  <si>
    <t>1.¿El trabajador realiza actividades en plataformas o superficies de trabajo temporales que estén a una altura superior o igual a 1,8 metros?
Ejemplos de superficies de trabajo temporales:
-	Andamios (modular, en volado, colgante, de cremallera)
-	Escalas de más de 1,8 metros
-	Plataforma elevadora móvil (tijera / proyectante)</t>
  </si>
  <si>
    <t>2.¿El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t>
  </si>
  <si>
    <t>3.¿El trabajador debe subir a postes, torres de telecomunicaciones, antenas u otras estructuras similares?</t>
  </si>
  <si>
    <t>4.¿El trabajador realiza actividades de limpieza de utilizando acceso por cuerdas (rápel)?</t>
  </si>
  <si>
    <t>1.¿La persona en la empresa, tiene como función o cargo los siguientes?
- Nochero                                      - Rondín
- Portero                                        - Guardia de seguridad
- Vigilante privado                        - Otras de similiar carácter</t>
  </si>
  <si>
    <t>2.¿En las actividades de la empresa, la persona presta algún tipo de servicio de seguridad en el centro de trabajo?  Ejemplo:
- Rondas nocturas                          - Seguridad patrimonial
- Custodia                                        - Portería
- Actividades de seguridad en general en el centro de trabajo
- Otros de similares características</t>
  </si>
  <si>
    <t>Trabajo con residuos infecto contagiosos</t>
  </si>
  <si>
    <t>1.¿En las tareas que realizan los trabajadores entran en contacto con aguas servidas en lugares como estos?
•	Plantas de tratamiento de aguas servidas
•	Mantención de líneas de alcantillado</t>
  </si>
  <si>
    <t>1.En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</si>
  <si>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2.En los procesos de la empresa ¿Existen actividades en las cuales haya personas que realizan maniobras marineras a bordo de una nave indpendiente de su tamaño, para dirigirse al lugar en que se desarrollan las faenas de pesca y para volver a puerto?</t>
  </si>
  <si>
    <t>Altitud Geográfica &gt;3.000 msnm y Altitud Geográfica Esporádica</t>
  </si>
  <si>
    <t>1.¿El trabajador realiza o realizará labores a una altitud mayor a 3.000 Metros Sobre el Nivel del Mar (msnm)?</t>
  </si>
  <si>
    <t>2.¿El trabajador va a estar o ha estado por más de 6 meses realizando labores a una altitud mayor a 3.000 msnm?</t>
  </si>
  <si>
    <t>3.¿El trabajo incluye una permanencia mínima del 30% de ese tiempo en sistemas de turnos rotativos a una altitud mayor a 3.000 msnm y descanso a una altitud menor a 3.000 msnm?</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</si>
  <si>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</si>
  <si>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2.¿En las tareas que realizan los trabajadores entran en contacto o exponen sus vías respiratorias o piel al anhídrido sulfuroso o neblinas ácidas?</t>
  </si>
  <si>
    <t>Arsénico pre-exposición</t>
  </si>
  <si>
    <t>¿En los procesos de la empresa hay emisiones o desechos que contengan arsénico?</t>
  </si>
  <si>
    <t>¿En las tareas que realizan los trabajadores entran en contacto o exponen sus vías respiratorias al arsénico?</t>
  </si>
  <si>
    <t xml:space="preserve">1.	En la empresa existen materiales para los cuales se ha comprobado la presencia de asbesto, mediante análisis de laboratorio, o cuya antigüedad sea anterior al año 2002, como los que se indican a continuación a modo de guía: </t>
  </si>
  <si>
    <t>•	Techumbre de fibrocemento            
•	Paneles acústicos                                                
•	Aislante térmico                                                    
•	Fieltros para techos                                             
•	Cartón de asbesto aislante                                
•	Paneles tipo Internit                                            
•	Tejidos aislantes eléctricos                               
•	Paneles acústicos                                               
•	Puertas contrafuego                                           
•	Tubos de cemento</t>
  </si>
  <si>
    <t>•	Pisos vinílicos (flexit)
•	Tuberías de rocalit
•	Estanques de fibrocemento
•	Ladrillo de fuego para calderas
•	Balatas
•	Protección ignifugas
•	Cartón tipo yeso 
•	Paneles y azulejos de techo
•	Empaquetaduras</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</si>
  <si>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</si>
  <si>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¿El trabajador debe sumergirse en el agua a profundidades mayores a 10 metros?</t>
  </si>
  <si>
    <t xml:space="preserve">¿El trabajador debe mantenerse en ambientes a 1 atmosfera o más sobre la presión atmosférica? </t>
  </si>
  <si>
    <t>Plomo pre-exposición</t>
  </si>
  <si>
    <t xml:space="preserve">¿En  los procesos de la empresa hay materias primas, humos o desechos que contengan plomo?  
Ejemplos de proceso donde existe exposición a plomo son:
•	Fundición de chatarra              •	Soldadura 
•	Oxicorte                                         •	Pintado electrostático
•	Recuperación de baterías </t>
  </si>
  <si>
    <t xml:space="preserve">¿En las tareas que realizan los trabajadores entran en contacto o exponen sus vías respiratorias a materiales o humos que contienen plomo? </t>
  </si>
  <si>
    <t>¿Existe en la empresa algún informe de evaluación de ruido ocupacional que señale que en algún área hay exposición a ruido por encima de lo establecido en la normativa?</t>
  </si>
  <si>
    <t>¿Existe o ha existido en la empresa algún trabajador con pérdida auditiva por exposición a ruido?</t>
  </si>
  <si>
    <t>¿Al hacer un recorrido por las áreas productivas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</si>
  <si>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de trabajo? (por ejemplo: encierro acústico, barrera acústica, paneles absorbentes de ruido en cielo o muros, etc.)</t>
  </si>
  <si>
    <t xml:space="preserve">1. En sus procesos, tareas de mantención o servicios que presta, el trabajador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</si>
  <si>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t>
  </si>
  <si>
    <t>Egaña</t>
  </si>
  <si>
    <t>PUERTO CISNE</t>
  </si>
  <si>
    <t>La Reina</t>
  </si>
  <si>
    <t>PUERTO MONTT</t>
  </si>
  <si>
    <t>Codigo Agenda SEL</t>
  </si>
  <si>
    <t>Fecha implementacón</t>
  </si>
  <si>
    <t>Nombre Batería</t>
  </si>
  <si>
    <t>Lógica para que esté expuesto</t>
  </si>
  <si>
    <t>Respuesta para tener cobertura</t>
  </si>
  <si>
    <t>Número de pregunta</t>
  </si>
  <si>
    <t>Pregunta</t>
  </si>
  <si>
    <t>MVP1</t>
  </si>
  <si>
    <t>ANHÍDRIDO SULFUROSO-NEBLINAS ÁCIDAS</t>
  </si>
  <si>
    <t>Ambas si</t>
  </si>
  <si>
    <t>Si</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</si>
  <si>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</si>
  <si>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¿En las tareas que realizan los trabajadores entran en contacto o exponen sus vías respiratorias o piel al anhídrido sulfuroso o neblinas ácidas?</t>
  </si>
  <si>
    <t>ARSÉNICO PRE-EXPOSICIÓN</t>
  </si>
  <si>
    <t>¿En sus procesos tiene emisiones o desechos que contengan arsénico?</t>
  </si>
  <si>
    <t>CALOR (EXPUESTO A FUENTES GENERADORAS DE CALOR)</t>
  </si>
  <si>
    <t>Al menos 1 si</t>
  </si>
  <si>
    <t>¿En el ambiente de trabajo existen fuentes de calor como hornos o procesos en caliente?</t>
  </si>
  <si>
    <t xml:space="preserve">¿En el ambiente de trabajo existe alguna de las condiciones que se indican a continuación?
•	El aire del ambiente de trabajo se percibe caliente sobre la piel (está sobre 34 °C).
•	El aire del ambiente de trabajo se percibe húmedo o se agrega agua al ambiente.
•	Se percibe radiación sobre la piel o el trabajo es a pleno sol.
</t>
  </si>
  <si>
    <t>¿En los trabajadores se observa alguna de las siguientes condiciones?
•	Se observa sudoración
•	Realizan un esfuerzo físico pesado como palear, usar moto sierra, levantar sacos, etc.
•	Deben utilizar ropa de trabajo impermeable al sudor o varias capas de ropa.</t>
  </si>
  <si>
    <t>EXPOSICIÓN A ASBESTO</t>
  </si>
  <si>
    <t xml:space="preserve">1.	En la empresa existen materiales para los cuales se ha comprobado la presencia de asbesto, mediante análisis de laboratorio, o cuya antigüedad sea anterior al año 2002, como los que se indican a continuación a modo de guía: 
•	Techumbre de fibrocemento 
•	Pisos vinílicos (flexit)
•	Paneles acústicos 
•	Tuberías de rocalit 
•	Aislante térmico 
•	Estanques de fibrocemento 
•	Fieltros para techos 
•	Ladrillo de fuego para calderas 
•	Cartón de asbesto aislante 
•	Balatas 
•	Paneles tipo Internit
•	Protección ignifugas
•	Tejidos aislantes eléctricos 
•	Cartón tipo yeso 
•	Paneles acústicos 
•	Paneles y azulejos de techo 
•	Puertas contrafuego 
•	Empaquetaduras 
•	Tubos de cemento
</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</si>
  <si>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</si>
  <si>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EXPOSICIÓN A CITOSTATICOS</t>
  </si>
  <si>
    <t xml:space="preserve">¿Tiene presencia de agentes citostáticos en las tareas que realiza el personal o en los desechos generados en el centro de trabajo? </t>
  </si>
  <si>
    <t>¿Las actividades realizadas por el personal incluyen contacto directo con sustancias citotóxicas (citostáticos) o la exposición a aerosoles o fluidos que se liberan en su ambiente de trabajo?</t>
  </si>
  <si>
    <t>EXPOSICIÓN A RESIDUOS PELIGROSOS</t>
  </si>
  <si>
    <t>1.	¿En sus procesos tiene materiales clasificados como residuos peligrosos? 
       Algunos de los más comunes se indican a continuación: 
•	Pilas y baterías
•	Aguas Servidas
•	Desechos biológicos 
•	Envases de plaguicidas
•	Aceites usados 
•	Residuos de pintura 
•	Polvo de limpieza de filtros 
•	Desechos hospitalarios 
•	Barros con contenido de metales 
•	Materiales con asbesto 
•	Productos farmacéuticos vencidos 
•	Relaves mineros</t>
  </si>
  <si>
    <t>2.	¿En las tareas que realizan los trabajadores el residuo emite al aire gases o vapores, polvo fino o aerosoles? 
Algunas tareas que emiten contaminantes que exponen al trabajador son las siguientes:
•	Vaciar o llenar sacos con material en polvo 
•	Trasvasijar líquidos 
•	Mantener líquidos en estanques o envases abiertos 
•	Cortar, lijar, pulir, moler o taladrar sólidos.</t>
  </si>
  <si>
    <t>FRIO EN RECINTOS CERRADOS NO CALEFACCIONABLES</t>
  </si>
  <si>
    <t>¿El trabajador realiza tareas al interior de cámaras de frío o recintos que se mantengan a menos de 10 °C?</t>
  </si>
  <si>
    <t>¿El trabajador realiza tareas al aire libre o en recintos abiertos en zonas geográficas donde las temperaturas son menores a 10 °C?</t>
  </si>
  <si>
    <t>¿Se entrega a los trabajadores ropa de protección contra frío?</t>
  </si>
  <si>
    <t>MAQUINISTA FERROVIARIO</t>
  </si>
  <si>
    <t>al menos 1 si</t>
  </si>
  <si>
    <t>En los procesos de la empresa ¿Hay personas que realiza la conducción o son ayudantes, en un automotor o locomotora, destinado para el transporte de cargas o el transporte comercial de personas?</t>
  </si>
  <si>
    <t xml:space="preserve">Tomando como referencia el listado adjunto de equipos: 
¿La persona utiliza alguno de ellos en sus procesos?: 
Automotor: Equipo rodante ferroviario autopropulsado, destinado al transporte comercial de pasajeros, compuesto de dos o más coches unidos entre sí por acoplamientos semipermanentes, comandados desde una sola cabina. 
Locomotora lanzadera: Locomotora auxiliadora de trenes eléctricos.
Locomotora: Equipo con motor de combustión interna destinado para el traslado de carros o transporte.
</t>
  </si>
  <si>
    <t>OPERADOR EQUIPO FIJO PARTE MÓVIL</t>
  </si>
  <si>
    <t>Todas Si</t>
  </si>
  <si>
    <t>En los procesos de la empresa:  ¿Una persona opera directamente máquinas, equipos fijos, los cuales cuentan con partes móviles, los cuales son utilizados para el procesamiento de materia prima, envasado de productos y/o son de apoyo a un proceso determinado ?</t>
  </si>
  <si>
    <t xml:space="preserve">En los procesos de la Empresa: ¿Una persona realiza la labor de intervención de máquinas y equipos fijos con parte móvil (tareas de mantenimiento y/o tareas de aseo)?
Máquina (maquinaria):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Equipo: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
</t>
  </si>
  <si>
    <t>PLOMO PRE-EXPOSICIÓN</t>
  </si>
  <si>
    <t xml:space="preserve">¿En sus procesos tiene materias primas, humos o desechos que contengan plomo?  
Ejemplos de proceso donde existe exposición a plomo son:
•	Fundición de chatarra
•	Soldadura 
•	Oxicorte 
•	Pintado electrostático
•	Recuperación de baterías 
</t>
  </si>
  <si>
    <t>TRABAJO A BORDO DE EMBARCACIONES EN ALTA MAR</t>
  </si>
  <si>
    <t>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</si>
  <si>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En los procesos de la empresa ¿Existen actividades en las cuales hayan personas que realizan maniobras marineras a bordo de una nave indpendiente de su tamaño, para dirigirse al lugar en que se desarrollan las faenas de pesca y para volver a puerto?</t>
  </si>
  <si>
    <t>Posterior</t>
  </si>
  <si>
    <t>ALTITUD GEOGRÁFICA &gt; 3.000 MSNM</t>
  </si>
  <si>
    <t xml:space="preserve">Todas SI </t>
  </si>
  <si>
    <t>¿El trabajador realiza o realizará labores a una altitud mayor a 3.000 Metros Sobre el Nivel del Mar (msnm)?</t>
  </si>
  <si>
    <t>¿El trabajador va a estar o ha estado por más de 6 meses realizando labores a una altitud mayor a 3.000 msnm?</t>
  </si>
  <si>
    <t>¿El trabajo incluye una permanencia mínima del 30% de ese tiempo en sistemas de turnos rotativos a una altitud mayor a 3.000 msnm y descanso a una altitud menor a 3.000 msnm?</t>
  </si>
  <si>
    <t>ALTITUD GEOGRÁFICA ESPORÁDICA ENTRE 3.000 Y 5.500 M.S.N.M</t>
  </si>
  <si>
    <t>1=si + 2 ó 3 =si</t>
  </si>
  <si>
    <t xml:space="preserve">¿El trabajador ejerce el cargo de brigadista de emergencias o brigadista de incendio o brigadista forestal o brigadista de rescate o rescatista u otro relacionado con atención de emergencias dentro de su organización?    </t>
  </si>
  <si>
    <t>¿ El trabajador ejerce el cargo de brigadista de emergencias o brigadista de incendio o brigadista forestal o brigadista de rescate o rescatista u otro relacionado con atención de emergencias, en otras empresas a la cual fue asignado?</t>
  </si>
  <si>
    <t>¿El trabajador ejerce el cargo de brigadista de emergencias o brigadista de rescate o rescatista u otro relacionado con atención de emergencias en autopistas y/o carreteras?</t>
  </si>
  <si>
    <t>CONDUCCIÓN DE VEHÍCULOS LIVIANOS (LICENCIA TIPO B)</t>
  </si>
  <si>
    <t>En los procesos de la empresa:  ¿La persona conduce o tiene control fisico de un vehículo motorizado?</t>
  </si>
  <si>
    <t>2. En los procesos de la empresa:  ¿La persona conduce vehículos motorizados de tres o mas ruedas?</t>
  </si>
  <si>
    <t>CONDUCCIÓN VEHÍCULOS O MAQUINARIA (LICENCIA TIPO A)</t>
  </si>
  <si>
    <t>al  menos 1 si</t>
  </si>
  <si>
    <t>En los procesos de la empresa ¿Las personas conducen vehículos los cuales, por sus características técnicas y físicas,  se utilizan para el transporte de carga o el transporte de personas?</t>
  </si>
  <si>
    <t>¿Las personas conducen vehículos los cuales, por sus características técnicas y físicas,  se utilizan para emergencias (rescate de personas, extinción de incendios)?</t>
  </si>
  <si>
    <t xml:space="preserve">3. Tomando como referencia el listado adjunto de equipo/vehículos: 
¿La persona CONDUCE algunos de estos vehículos en sus actividades en la empresa?:
Vehículos para transporte de carga: Tracto camión con semirremolque - Camión con remolque - Camión Mixer - Camión con batea - Camión tolva - Camión Pluma - Carro bombas.
Transporte de personas: Transporte privado y público de pasajeros (buses - onmibuses de 10 a 17 pasajeros de capacidad) - Transporte público y privado de pasajeros sin limite de capacidad de asientos (buses) - Ambulancias - Taxis - Transporte escolar.
</t>
  </si>
  <si>
    <t>CONDUCTOR/OPERADOR DE MAQUINARIA QUE REQUIERA LICENCIA TIPO D</t>
  </si>
  <si>
    <t xml:space="preserve">Al menos 1 si </t>
  </si>
  <si>
    <t xml:space="preserve">En los procesos de la empresa ¿Las personas conducen vehículos o maquinarias que por sus características técnicas y físicas,  
se requieren su uso para ejecutar trabajos pesados y no pueden transitar libremente por la vía pública? </t>
  </si>
  <si>
    <t xml:space="preserve">Tomando como referencia el listado adjunto de equipo/maquinaria pesada: 
¿La persona utiliza alguno de ellos en sus procesos?: 
Maquinaria pesada agrícola - forestal: COSECHADORA -TRACTOR - TRACTOR AGRICOLA- MAQUINARIA AGRÍCOLA - TRACTOR DE PREPARACIÓN DE SITIO - TALADOR APILADOR - SKIDDER - SKIDDER TRNINEUMÁTICO - MAQUINARIA FORESTAL. 
Máquinaria pesada construcción/minería: TOPADOR DE RUEDAS - PAVIMENTADORA DE ASFALTO - MOTONIVELADORA - RETROEXCAVADORA- EXCAVADORA DE RUEDAS - EXCAVADORA DE ORUGA - COMPACTADORA - MANIPULADOR TELESCOPICO - MOTOTRAÍLLAS - EQUIPOS DE SHOTCRETE / SHOTCRETERA - CARGADOR COMPACTO DE ORUGA - DRAGALINA - PALA DE CABLE ELÉCTRICA
Maquinaria pesada universal: GRÚA HORQUILLA
</t>
  </si>
  <si>
    <t>HIPERBARIA AÑO PAR</t>
  </si>
  <si>
    <t>¿Las tareas realizadas por el personal requieren que se sumerja en el agua a profundidades mayores a 10 metros?</t>
  </si>
  <si>
    <t xml:space="preserve">¿En las tareas que realizan los trabajadores el ambiente se mantiene a 1 atmosfera o más sobre la presión atmosférica? </t>
  </si>
  <si>
    <t>PLAGUICIDAS CUMARINICOS Y OTROS PLAGUICIDAS</t>
  </si>
  <si>
    <t xml:space="preserve">1.	En la etiqueta de alguno de los plaguicidas que utiliza ¿se identifica el grupo químico como cumarínicos o hidroxicumarinas?
La siguiente lista contiene los nombres comerciales de los plaguicidas cumarínicos más comunes:
•	KLERAT
•	STORM
•	RATADOR AGRO
•	DETIA RATICIDA BLOQUES 
•	DEADLINE 
•	RODEX BLOQUES PARAFINADOS </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</si>
  <si>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</si>
  <si>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t>
  </si>
  <si>
    <t>1.	En la etiqueta de alguno de los plaguicidas que utiliza ¿se identifica el grupo químico como Organofosforado u Organofosfato?
La siguiente lista contiene los nombres comerciales de los plaguicidas Organofosforados (Organofosfato) más comunes: 
•	DIAZOL 40 WP 
•	LORSBAN 4E 
•	DIMETOATO
•	RELDAN 
•	CLORPIRIFOS
•	MTD
•	TROYA
•	DIAZINON
•	POINTER
•	PROTON 
•	IMIDAN 
•	MALATHION
•	PYRINEX
•	MASTER 
•	RUGBY 
•	RUKOFOS
•	POLARIS
•	MOCAP
•	ETANIS 
•	ACTELLIC
•	SELECRON
•	MONITOR 
•	ORTHENE 
•	PERFEKTHION</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</si>
  <si>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</si>
  <si>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 BASAL PREVIO A EXPOSICIÓN</t>
  </si>
  <si>
    <t>PLAGUICIDAS ORGANOFOSFORADOS Y CARBAMATOS DURANTE EXPOSICIÓN</t>
  </si>
  <si>
    <t>¿Al hacer un recorrido por esta área productiva,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</si>
  <si>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evaluada? (por ejemplo: encierro acústico, barrera acústica, paneles absorbentes de ruido en cielo o muros, etc.)</t>
  </si>
  <si>
    <t xml:space="preserve">En sus procesos, tareas de mantención o servicios que presta,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</si>
  <si>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 xml:space="preserve">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muestras
</t>
  </si>
  <si>
    <t>TRABAJO ALTURA FISICA (&gt;1,8 M)</t>
  </si>
  <si>
    <t xml:space="preserve">¿El trabajador realizan actividades en plataformas o superficies de trabajo temporales que estén a una altura superior o igual a 1,8 metros?
Superficies de trabajo temporales:
-	Andamios (modular, en volado, colgante, de cremallera)
-	Escalas de más de 1,8 metros
-	Plataforma elevadora móvil (tijera / proyectante)
</t>
  </si>
  <si>
    <t xml:space="preserve">¿El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
</t>
  </si>
  <si>
    <t>¿El trabajador para efectuar sus actividades debe subir a postes, torres de telecomunicaciones, antenas u otras estructuras similares?</t>
  </si>
  <si>
    <t>¿El trabajador realiza actividades de limpieza de utilizando acceso por cuerdas (rápel)?</t>
  </si>
  <si>
    <t xml:space="preserve">¿El volumen del espacio o lugar al que debe ingresar el trabajador es suficiente para mantenerlo totalmente en su interior? </t>
  </si>
  <si>
    <t>¿La entrada y salida del lugar son restringidas o limitadas. Es decir no es posible entrar o salir de éste caminando?</t>
  </si>
  <si>
    <t>3.	¿El lugar reúne alguna de las características que se indican a continuación?
•	Es estrecho o incómodo.
•	No tiene ventilación diseñada para trabajar en su interior.
•	No tiene instalado medios de comunicación ni visual ni verbal con el exterior.
•	Se puede decir que no ha sido diseñado para trabajar en su interior como por ejemplo:
-	Estanques de almacenamiento, estanques de fermentación, 
-	redes de alcantarillado, 
-	fosas sépticas, silos, calicatas, norias, 
-	reactores químicos, 
-	ductos, cisternas y estanques o 
-	cámaras subterráneas (comunicaciones y eléctricas)</t>
  </si>
  <si>
    <t xml:space="preserve">al menos 1 si </t>
  </si>
  <si>
    <t xml:space="preserve">¿En las actividades de la empresa presta  algún tipo de servicio de Seguridad?   </t>
  </si>
  <si>
    <t>¿El personal que realiza la labor de seguridad utiliza armamento (pistola o, revolver)?</t>
  </si>
  <si>
    <t>¿Es mayor de 21 años?</t>
  </si>
  <si>
    <t xml:space="preserve">¿Cuentan con formación de manipulación de armas? </t>
  </si>
  <si>
    <t>X</t>
  </si>
  <si>
    <t>Ok</t>
  </si>
  <si>
    <t>Trabajo con residuos peligrosos</t>
  </si>
  <si>
    <t>Listo</t>
  </si>
  <si>
    <t xml:space="preserve">Arsenico </t>
  </si>
  <si>
    <t/>
  </si>
  <si>
    <t>Canabinoides</t>
  </si>
  <si>
    <t>Anfetaminas</t>
  </si>
  <si>
    <t>CONDUCCIÓN MAQUINARIA PESADA O EQUIPOS; OPERADOR PUENTE GRUA, TELEOPERADOR</t>
  </si>
  <si>
    <t>Hiperbaria</t>
  </si>
  <si>
    <t>Cocaina O Pasta Base</t>
  </si>
  <si>
    <t>Benzodiazepinas</t>
  </si>
  <si>
    <t>Plaguicidas Cumarinicos Y Otros Plaguicidas No Organofosforados</t>
  </si>
  <si>
    <t>Barbituricos</t>
  </si>
  <si>
    <t>Plaguicidas Organofosforados Y Carbamatos</t>
  </si>
  <si>
    <t>Alcohol</t>
  </si>
  <si>
    <t>Clasificación Sanguínea</t>
  </si>
  <si>
    <t>Test De Graham</t>
  </si>
  <si>
    <t>Coproparasitologico (Pafs)</t>
  </si>
  <si>
    <t>Radiaciones Ionizantes</t>
  </si>
  <si>
    <t>Otros (Especificar Abajo)</t>
  </si>
  <si>
    <t>Seleccionar faena o lugar para Altitud Geog.</t>
  </si>
  <si>
    <t>Lugares</t>
  </si>
  <si>
    <t>ACHS - ANTOFAGASTA</t>
  </si>
  <si>
    <t>ALMA - SAN PEDRO DE ATACAMA</t>
  </si>
  <si>
    <t>ANGLO AMERICAN - CENTRO CHAGRES</t>
  </si>
  <si>
    <t>ANGLO AMERICAN - CENTRO EL SOLDADO</t>
  </si>
  <si>
    <t>ANGLO AMERICAN - CENTRO LAS TORTOLAS</t>
  </si>
  <si>
    <t>ANGLO AMERICAN - CENTRO PEDRO DE VALDIVI</t>
  </si>
  <si>
    <t>ANGLO AMERICAN - HOTEL PLACA LOS BRONCES</t>
  </si>
  <si>
    <t>ANGLO AMERICAN - NORTE DIV MANTOS BLANCO</t>
  </si>
  <si>
    <t>ANGLO AMERICAN - PEREZ CALDERA LOS BRONC</t>
  </si>
  <si>
    <t>ANGLOAMERICAN - NORTE DIV MANTO VERDE</t>
  </si>
  <si>
    <t>BECHTEL CHILE - ANTOFAGASTA</t>
  </si>
  <si>
    <t>BHP CERRO COLORADO - IQUIQUE</t>
  </si>
  <si>
    <t>BHPB MINEX - ARICA</t>
  </si>
  <si>
    <t>CAMPAMENTO SIERRA GORDA - ANTOFAGASTA</t>
  </si>
  <si>
    <t>CAP CERRO NEGRO ALTO - COPIAPO</t>
  </si>
  <si>
    <t>CARGO CASINOS CERRADOS G.O NORTE</t>
  </si>
  <si>
    <t>CCAF DE LOS ANDES - HORNITOS</t>
  </si>
  <si>
    <t>CENTRAL HIDROELECTRICA EL PASO - SAN FER</t>
  </si>
  <si>
    <t>CIA MINERA HUASCO - VALLENAR</t>
  </si>
  <si>
    <t>CMH - HUASCO</t>
  </si>
  <si>
    <t>CMP - ROMERAL</t>
  </si>
  <si>
    <t>CMP - VALLENAR</t>
  </si>
  <si>
    <t>CMP PELLETS - VALLENAR</t>
  </si>
  <si>
    <t>CODELCO - CHUQUICAMATA</t>
  </si>
  <si>
    <t>COMPAÑIA MINERA GUANACO LTDA - TAL TAL</t>
  </si>
  <si>
    <t>COMPAÑIA MINERA ZALDIVAR S.A. - ANTOFAGA</t>
  </si>
  <si>
    <t>CORPESCA - IQUIQUE</t>
  </si>
  <si>
    <t>DAKAR - COPIAPO</t>
  </si>
  <si>
    <t>E-CL (EX-EDELNOR) - MEJILLONES</t>
  </si>
  <si>
    <t>EL PEÑON - ANTOFAGASTA</t>
  </si>
  <si>
    <t>EMBONOR - ARICA</t>
  </si>
  <si>
    <t>EMBONOR - IQUIQUE</t>
  </si>
  <si>
    <t>EMEC - ALTO PEÑUELAS</t>
  </si>
  <si>
    <t>EMEC - COQUIMBO</t>
  </si>
  <si>
    <t>EMEC - LA SERENA CENTRO</t>
  </si>
  <si>
    <t>EMPRESA ELECTRICA ANGAMOS - ANTOFAGASTA</t>
  </si>
  <si>
    <t>ENAEX - MEJILLONES</t>
  </si>
  <si>
    <t>ENAEX RIO LOA - CALAMA</t>
  </si>
  <si>
    <t>ENEL PARQUE EOLICO - TAL TAL</t>
  </si>
  <si>
    <t>ESCONDIDA - ANTOFAGASTA</t>
  </si>
  <si>
    <t>ESO PARANAL - ANTOFAGASTA</t>
  </si>
  <si>
    <t>FE GRANDE (EL PASO) - VI REGION</t>
  </si>
  <si>
    <t>FRUTICOLA ATACAMA - FUNDO NANTOCO</t>
  </si>
  <si>
    <t>GAS ATACAMA - MEJILLONES</t>
  </si>
  <si>
    <t>HIDROELECTRICA CONFLUENCIA - SAN FERNAND</t>
  </si>
  <si>
    <t>HOMECENTER - ARICA</t>
  </si>
  <si>
    <t>HOMECENTER - OVALLE</t>
  </si>
  <si>
    <t>HOSPITAL MILITAR DEL NORTE - SUC ANTOFAG</t>
  </si>
  <si>
    <t>HOSPITAL REGIONAL DE ARICA - ARICA</t>
  </si>
  <si>
    <t>IBM - ANTOFAGASTA</t>
  </si>
  <si>
    <t>INACESA - ANTOFAGASTA</t>
  </si>
  <si>
    <t>KOMATSU - ALTO HOSPICIO</t>
  </si>
  <si>
    <t>KOMATSU - ANTOFAGASTA</t>
  </si>
  <si>
    <t>LALACKAMA ENEL - ANTOFAGASTA</t>
  </si>
  <si>
    <t>MEGA JOHNSON'S - COQUIMBO</t>
  </si>
  <si>
    <t>MICHILLA - ANTOFAGASTA</t>
  </si>
  <si>
    <t>MINA EL INDIO ZALDIVAR - LA SERENA</t>
  </si>
  <si>
    <t>MOLY COP - MEJILLONES</t>
  </si>
  <si>
    <t>MOLYNOR - MEJILLONES</t>
  </si>
  <si>
    <t>MUTUAL DE SEGURIDAD - COPIAPO</t>
  </si>
  <si>
    <t>MUTUAL DE SEGURIDAD - IQUIQUE</t>
  </si>
  <si>
    <t>NUMEDIN MUTUAL - ARICA</t>
  </si>
  <si>
    <t>OBSERVATORIO EUROPEO AUSTRAL APEX - SAN</t>
  </si>
  <si>
    <t>OGP1 ESCONDIDA - ANTOFAGASTA</t>
  </si>
  <si>
    <t>P&amp;H MINEPRO CHILE - ANTOFAGASTA</t>
  </si>
  <si>
    <t>PELAMBRES - CHACAY SALAMANCA</t>
  </si>
  <si>
    <t>PELAMBRES - HOTEL MINA SALAMANCA</t>
  </si>
  <si>
    <t>PELAMBRES - LOS VILOS SALAMANCA</t>
  </si>
  <si>
    <t>PELAMBRES - MAURO SALAMANCA</t>
  </si>
  <si>
    <t>PESQUERA CAMANCHACA - IQUIQUE</t>
  </si>
  <si>
    <t>PETRICIO - ANTOFAGASTA</t>
  </si>
  <si>
    <t>PROYECTO AGROSUPER - HUASCO</t>
  </si>
  <si>
    <t>PROYECTO CASERONES (LUMINA COPPER) - COP</t>
  </si>
  <si>
    <t>PROYECTO HOCHTIEF GUACOLDA - HUASCO</t>
  </si>
  <si>
    <t>PUERTO COLOSO MEL - ANTOFAGASTA</t>
  </si>
  <si>
    <t>SCM EL MORRO - VALLENAR</t>
  </si>
  <si>
    <t>SITE DE AJUSTE</t>
  </si>
  <si>
    <t>TELETON - COPIAPO</t>
  </si>
  <si>
    <t>TELETON - COQUIMBO</t>
  </si>
  <si>
    <t>TINGUIRIRICA ENERGIA - VI REGION</t>
  </si>
  <si>
    <t>VSL ED. CORP. ESCONDIDA - ANTOFAGASTA</t>
  </si>
  <si>
    <t>VSL ESCONDIDA - ANTOFAGASTA</t>
  </si>
  <si>
    <t>XSTRATA COPPER - ANTOFAGASTA</t>
  </si>
  <si>
    <t>Indique la dirección del centro de trabajo</t>
  </si>
  <si>
    <t>Plaguicidas, Citostáticos, Metales y Metaloides</t>
  </si>
  <si>
    <t>Falta responder</t>
  </si>
  <si>
    <t xml:space="preserve">Metales y metaloides, </t>
  </si>
  <si>
    <t xml:space="preserve">Plaguicidas cumarínicos y otros plaguicidas no organofosforados, </t>
  </si>
  <si>
    <t xml:space="preserve">Plaguicidas organofosforados y carbamatos basal previo a exposición, </t>
  </si>
  <si>
    <t xml:space="preserve">Plaguicidas organofosforados y carbamatos durante exposición, </t>
  </si>
  <si>
    <t>1.¿El lugar de trabajo es un espacio que tiene un número limitado de aberturas de entradas y salidas?</t>
  </si>
  <si>
    <r>
      <t xml:space="preserve">2. ¿El lugarde trabajo es alguno de los siguientes?
</t>
    </r>
    <r>
      <rPr>
        <b/>
        <sz val="8.5"/>
        <rFont val="ACHS Nueva Sans"/>
        <family val="3"/>
      </rPr>
      <t>Espacios confinados abiertos por su parte superior:</t>
    </r>
    <r>
      <rPr>
        <sz val="8.5"/>
        <rFont val="ACHS Nueva Sans"/>
        <family val="3"/>
      </rPr>
      <t xml:space="preserve">
• Pozos
• cubas de fermentación
• fosas sépticas
• fosas de engrase de vehículos 
</t>
    </r>
    <r>
      <rPr>
        <b/>
        <sz val="8.5"/>
        <rFont val="ACHS Nueva Sans"/>
        <family val="3"/>
      </rPr>
      <t>Espacios confinados cerrados con estrecha abertura de entrada y salida:</t>
    </r>
    <r>
      <rPr>
        <sz val="8.5"/>
        <rFont val="ACHS Nueva Sans"/>
        <family val="3"/>
      </rPr>
      <t xml:space="preserve">
• Cisternas de transporte
• alcantarillas o cloacas
• silos y tanques de almacenamiento
• reactores y calderas
• pozos- hornos
• cámaras de registro
• bodegas de barco
• ductos subterráneos</t>
    </r>
  </si>
  <si>
    <t>Antofagasta:         Av. Grecia Nº840, Antofagasta</t>
  </si>
  <si>
    <t>Concepción:         Cardenio Avello Nº70, Concepción</t>
  </si>
  <si>
    <t>Conchalí (Parque Las Américas):         Av. Monterrey Nº2975, Conchalí, Santiago</t>
  </si>
  <si>
    <t>Los Ángeles:         Av. Alemania Nº800, Los Angeles</t>
  </si>
  <si>
    <t>Puerto Aysén:         Jusef Laibe N° 175, Puerto Aysén</t>
  </si>
  <si>
    <t>Puerto Montt:         Ejército Nº360, Puerto Montt</t>
  </si>
  <si>
    <t>Punta Arenas:         Av. Bulnes Nº01448-A, Punta Arenas</t>
  </si>
  <si>
    <t>San Bernardo:         Eyzaguirre Nº61, San Bernardo</t>
  </si>
  <si>
    <t>Viña del Mar:         7 Norte Nº550, Viña del Mar</t>
  </si>
  <si>
    <t>Illapel:                  Independencia Nº562, Illapel</t>
  </si>
  <si>
    <t>Iquique:                Amunategui Nº1517, Iquique</t>
  </si>
  <si>
    <t>La Calera:            Latorre Nº98, La Calera</t>
  </si>
  <si>
    <t>La Serena:           Balmaceda Nº947, La Serena</t>
  </si>
  <si>
    <t>Los Andes:           Av. Argentina N°50, Los Andes</t>
  </si>
  <si>
    <t>Osorno:                Av. Zenteno Nº1529, Osorno</t>
  </si>
  <si>
    <t>Ovalle:                  Miguel Aguirre Perry Nº132, Ovalle</t>
  </si>
  <si>
    <t>Quellón:                Ignacio Carrera Pinto Nº367, Quellón</t>
  </si>
  <si>
    <t>Puerto Natales:        Baquedano Nº230, Puerto Natales</t>
  </si>
  <si>
    <t>Quilicura:              Calle Número Dos Nº9346, Panamericana Norte Alt. 9400, Quilicura, Santiago</t>
  </si>
  <si>
    <t>Rancagua:             Av. L. B. O'Higgins Nº0317, Rancagua</t>
  </si>
  <si>
    <t>San Antonio:          Av. Barros Luco Nº1575, San Antonio</t>
  </si>
  <si>
    <t>San Miguel:            Av. Alcalde Pedro Alarcón Nº970, San Miguel, Santiago</t>
  </si>
  <si>
    <t>SEL Providencia:    Av. Vicuña Mackenna 264, Providencia, Santiago</t>
  </si>
  <si>
    <t>Valdivia:               Beauchef Nº705, Valdivia</t>
  </si>
  <si>
    <t>Vallenar:              Merced Nº1150, Vallenar</t>
  </si>
  <si>
    <t>Valparaíso:            Edwards Nº150, Valparaíso</t>
  </si>
  <si>
    <t>Curicó:                 Carrera Nº095, Curicó</t>
  </si>
  <si>
    <t>Copiapó:               Vallejos Nº570, Copiapó</t>
  </si>
  <si>
    <t>Coquimbo:            Profesor Zepeda Nº02, Coquimbo</t>
  </si>
  <si>
    <t>Coyhaique:           Av. Ogana Nº1018, Coyhaique</t>
  </si>
  <si>
    <t>Chillán:                 Av. Collín Nº532, Chillán</t>
  </si>
  <si>
    <t>Arauco:                Horcones s/n - Interior Celulosa Arauco, Arauco</t>
  </si>
  <si>
    <t>Arica:                  Juan Noé Nº1367, Arica</t>
  </si>
  <si>
    <t>Calama:               Av. Granaderos Nº2924, Calama</t>
  </si>
  <si>
    <t>Castro:                 Freire Nº498, Castro</t>
  </si>
  <si>
    <t>Hospital del Trabajador:       Av Vicuña Mackenna N° 200 4°piso, Providencia, Santiago</t>
  </si>
  <si>
    <t>Talca:                      4 Norte Nº1610, Talca</t>
  </si>
  <si>
    <t>Temuco:                 Francia Nº324, Temuco</t>
  </si>
  <si>
    <t>Tocopilla:               Arturo Prat Nº1198, Tocopilla</t>
  </si>
  <si>
    <t>San Felipe:              San Martín Nº120, San Felipe</t>
  </si>
  <si>
    <t>Orden de atención SEL</t>
  </si>
  <si>
    <r>
      <t xml:space="preserve">Extasis en orina** </t>
    </r>
    <r>
      <rPr>
        <b/>
        <sz val="9"/>
        <rFont val="ACHS Nueva Sans"/>
        <family val="3"/>
      </rPr>
      <t>(selecciona Screening o Confirmación)</t>
    </r>
  </si>
  <si>
    <r>
      <t xml:space="preserve">Ketamina en orina** </t>
    </r>
    <r>
      <rPr>
        <b/>
        <sz val="9"/>
        <rFont val="ACHS Nueva Sans"/>
        <family val="3"/>
      </rPr>
      <t>(selecciona Screening o Confirmación)</t>
    </r>
  </si>
  <si>
    <t>Las Condes:         Av. Las Condes 6830, Las Condes, Santiago</t>
  </si>
  <si>
    <t>Constitución:         Ofiederra 385, Constitución</t>
  </si>
  <si>
    <t>Laja:          C. Balmaceda 55, Laja</t>
  </si>
  <si>
    <t>Mejillones:         Av. Almte. Latorre 712, Mejillones</t>
  </si>
  <si>
    <t>Nacimiento:         El Palque 915, Nacimiento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</si>
</sst>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72">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u/>
      <sz val="10"/>
      <color indexed="12"/>
      <name val="Arial"/>
      <family val="2"/>
    </font>
    <font>
      <sz val="9"/>
      <name val="Arial"/>
      <family val="2"/>
    </font>
    <font>
      <sz val="10"/>
      <name val="Arial"/>
      <family val="2"/>
    </font>
    <font>
      <b/>
      <sz val="11"/>
      <color indexed="9"/>
      <name val="Arial"/>
      <family val="2"/>
    </font>
    <font>
      <sz val="11"/>
      <color theme="0"/>
      <name val="Arial"/>
      <family val="2"/>
    </font>
    <font>
      <b/>
      <sz val="11"/>
      <color theme="0"/>
      <name val="Arial"/>
      <family val="2"/>
    </font>
    <font>
      <sz val="8"/>
      <color theme="0"/>
      <name val="Arial"/>
      <family val="2"/>
    </font>
    <font>
      <sz val="10"/>
      <color theme="0"/>
      <name val="Arial"/>
      <family val="2"/>
    </font>
    <font>
      <b/>
      <sz val="8"/>
      <color theme="0"/>
      <name val="Arial"/>
      <family val="2"/>
    </font>
    <font>
      <sz val="9"/>
      <color theme="0"/>
      <name val="Arial"/>
      <family val="2"/>
    </font>
    <font>
      <sz val="8.5"/>
      <name val="Arial"/>
      <family val="2"/>
    </font>
    <font>
      <b/>
      <sz val="9"/>
      <name val="Calibri"/>
      <family val="2"/>
      <scheme val="minor"/>
    </font>
    <font>
      <sz val="8"/>
      <color theme="1"/>
      <name val="Arial"/>
      <family val="2"/>
    </font>
    <font>
      <sz val="8"/>
      <color theme="1"/>
      <name val="Calibri"/>
      <family val="2"/>
      <scheme val="minor"/>
    </font>
    <font>
      <vertAlign val="superscript"/>
      <sz val="8.5"/>
      <name val="Arial"/>
      <family val="2"/>
    </font>
    <font>
      <sz val="8.5"/>
      <color rgb="FFFF0000"/>
      <name val="Arial"/>
      <family val="2"/>
    </font>
    <font>
      <sz val="11"/>
      <color theme="0"/>
      <name val="Calibri"/>
      <family val="2"/>
      <scheme val="minor"/>
    </font>
    <font>
      <b/>
      <sz val="12"/>
      <color theme="0"/>
      <name val="Arial"/>
      <family val="2"/>
    </font>
    <font>
      <sz val="12"/>
      <color theme="0"/>
      <name val="Arial"/>
      <family val="2"/>
    </font>
    <font>
      <sz val="8"/>
      <name val="ACHS Nueva Sans"/>
      <family val="3"/>
    </font>
    <font>
      <b/>
      <sz val="18"/>
      <name val="ACHS Nueva Sans"/>
      <family val="3"/>
    </font>
    <font>
      <b/>
      <sz val="20"/>
      <name val="ACHS Nueva Sans"/>
      <family val="3"/>
    </font>
    <font>
      <b/>
      <sz val="11"/>
      <color rgb="FF348FFF"/>
      <name val="ACHS Nueva Sans"/>
      <family val="3"/>
    </font>
    <font>
      <b/>
      <sz val="16"/>
      <name val="ACHS Nueva Sans"/>
      <family val="3"/>
    </font>
    <font>
      <b/>
      <sz val="11"/>
      <color indexed="9"/>
      <name val="ACHS Nueva Sans"/>
      <family val="3"/>
    </font>
    <font>
      <sz val="11"/>
      <name val="ACHS Nueva Sans"/>
      <family val="3"/>
    </font>
    <font>
      <sz val="10"/>
      <color rgb="FFFF0000"/>
      <name val="ACHS Nueva Sans"/>
      <family val="3"/>
    </font>
    <font>
      <b/>
      <sz val="10"/>
      <name val="ACHS Nueva Sans"/>
      <family val="3"/>
    </font>
    <font>
      <sz val="10"/>
      <name val="ACHS Nueva Sans"/>
      <family val="3"/>
    </font>
    <font>
      <b/>
      <sz val="8"/>
      <color indexed="50"/>
      <name val="ACHS Nueva Sans"/>
      <family val="3"/>
    </font>
    <font>
      <sz val="8.5"/>
      <name val="ACHS Nueva Sans"/>
      <family val="3"/>
    </font>
    <font>
      <u/>
      <sz val="8"/>
      <color indexed="12"/>
      <name val="ACHS Nueva Sans"/>
      <family val="3"/>
    </font>
    <font>
      <b/>
      <sz val="10"/>
      <color rgb="FF348FFF"/>
      <name val="ACHS Nueva Sans"/>
      <family val="3"/>
    </font>
    <font>
      <b/>
      <sz val="11"/>
      <name val="ACHS Nueva Sans"/>
      <family val="3"/>
    </font>
    <font>
      <sz val="9"/>
      <name val="ACHS Nueva Sans"/>
      <family val="3"/>
    </font>
    <font>
      <b/>
      <sz val="9"/>
      <name val="ACHS Nueva Sans"/>
      <family val="3"/>
    </font>
    <font>
      <b/>
      <u/>
      <sz val="10"/>
      <color rgb="FF348FFF"/>
      <name val="ACHS Nueva Sans"/>
      <family val="3"/>
    </font>
    <font>
      <b/>
      <sz val="9"/>
      <color rgb="FF348FFF"/>
      <name val="ACHS Nueva Sans"/>
      <family val="3"/>
    </font>
    <font>
      <i/>
      <sz val="9"/>
      <name val="ACHS Nueva Sans"/>
      <family val="3"/>
    </font>
    <font>
      <b/>
      <sz val="10"/>
      <color indexed="9"/>
      <name val="ACHS Nueva Sans"/>
      <family val="3"/>
    </font>
    <font>
      <sz val="8"/>
      <color theme="0"/>
      <name val="ACHS Nueva Sans"/>
      <family val="3"/>
    </font>
    <font>
      <b/>
      <sz val="11"/>
      <color theme="0"/>
      <name val="ACHS Nueva Sans"/>
      <family val="3"/>
    </font>
    <font>
      <b/>
      <sz val="8"/>
      <name val="ACHS Nueva Sans"/>
      <family val="3"/>
    </font>
    <font>
      <b/>
      <sz val="8"/>
      <color rgb="FF348FFF"/>
      <name val="ACHS Nueva Sans"/>
      <family val="3"/>
    </font>
    <font>
      <u/>
      <sz val="9"/>
      <color indexed="12"/>
      <name val="ACHS Nueva Sans"/>
      <family val="3"/>
    </font>
    <font>
      <b/>
      <sz val="8.5"/>
      <name val="ACHS Nueva Sans"/>
      <family val="3"/>
    </font>
    <font>
      <b/>
      <sz val="8.5"/>
      <color theme="0"/>
      <name val="ACHS Nueva Sans"/>
      <family val="3"/>
    </font>
    <font>
      <sz val="9"/>
      <name val="Achs"/>
    </font>
    <font>
      <sz val="11"/>
      <color rgb="FFFF0000"/>
      <name val="Calibri"/>
      <family val="2"/>
      <scheme val="minor"/>
    </font>
    <font>
      <b/>
      <sz val="11"/>
      <color theme="1"/>
      <name val="Calibri"/>
      <family val="2"/>
      <scheme val="minor"/>
    </font>
    <font>
      <sz val="11"/>
      <color rgb="FF242424"/>
      <name val="Calibri"/>
      <family val="2"/>
      <charset val="1"/>
    </font>
    <font>
      <b/>
      <sz val="11"/>
      <color rgb="FFFF0000"/>
      <name val="ACHS Nueva Sans"/>
      <family val="3"/>
    </font>
    <font>
      <sz val="8"/>
      <color rgb="FFFF0000"/>
      <name val="Arial"/>
      <family val="2"/>
    </font>
    <font>
      <sz val="9"/>
      <color rgb="FFFF0000"/>
      <name val="Arial"/>
      <family val="2"/>
    </font>
    <font>
      <b/>
      <sz val="9"/>
      <name val="Arial"/>
      <family val="2"/>
    </font>
    <font>
      <sz val="11"/>
      <name val="Arial"/>
      <family val="2"/>
    </font>
    <font>
      <b/>
      <sz val="12"/>
      <color theme="0"/>
      <name val="ACHS Nueva Sans"/>
      <family val="3"/>
    </font>
    <font>
      <sz val="9"/>
      <color indexed="81"/>
      <name val="Tahoma"/>
      <family val="2"/>
    </font>
    <font>
      <b/>
      <sz val="8"/>
      <color rgb="FFFF0000"/>
      <name val="Arial"/>
      <family val="2"/>
    </font>
    <font>
      <sz val="11"/>
      <color rgb="FFFF0000"/>
      <name val="Arial"/>
      <family val="2"/>
    </font>
    <font>
      <sz val="10"/>
      <color rgb="FFFF0000"/>
      <name val="Arial"/>
      <family val="2"/>
    </font>
    <font>
      <b/>
      <sz val="11"/>
      <color rgb="FFFF0000"/>
      <name val="Arial"/>
      <family val="2"/>
    </font>
    <font>
      <u/>
      <sz val="9"/>
      <color indexed="12"/>
      <name val="Arial"/>
      <family val="2"/>
    </font>
    <font>
      <b/>
      <sz val="8"/>
      <name val="Arial"/>
      <family val="2"/>
    </font>
    <font>
      <u/>
      <sz val="9"/>
      <color theme="1"/>
      <name val="Arial"/>
      <family val="2"/>
    </font>
    <font>
      <u/>
      <sz val="10"/>
      <name val="Arial"/>
      <family val="2"/>
    </font>
    <font>
      <u/>
      <sz val="9"/>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C662F"/>
      </patternFill>
    </fill>
    <fill>
      <patternFill patternType="solid">
        <fgColor rgb="FFEAEAEA"/>
      </patternFill>
    </fill>
    <fill>
      <patternFill patternType="solid">
        <fgColor rgb="FF84B626"/>
      </patternFill>
    </fill>
    <fill>
      <patternFill patternType="solid">
        <fgColor rgb="FF047832"/>
      </patternFill>
    </fill>
    <fill>
      <patternFill patternType="solid">
        <fgColor rgb="FF348FFF"/>
        <bgColor indexed="64"/>
      </patternFill>
    </fill>
    <fill>
      <patternFill patternType="solid">
        <fgColor rgb="FF002A6C"/>
        <bgColor indexed="64"/>
      </patternFill>
    </fill>
    <fill>
      <patternFill patternType="solid">
        <fgColor rgb="FFEAEADE"/>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gradientFill type="path" left="0.5" right="0.5" top="0.5" bottom="0.5">
        <stop position="0">
          <color theme="0"/>
        </stop>
        <stop position="1">
          <color theme="4"/>
        </stop>
      </gradientFill>
    </fill>
  </fills>
  <borders count="38">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thin">
        <color indexed="9"/>
      </left>
      <right style="thin">
        <color indexed="9"/>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medium">
        <color indexed="64"/>
      </right>
      <top style="thin">
        <color auto="1"/>
      </top>
      <bottom/>
      <diagonal/>
    </border>
  </borders>
  <cellStyleXfs count="11">
    <xf numFmtId="0" fontId="0" fillId="0" borderId="0"/>
    <xf numFmtId="0" fontId="5" fillId="0" borderId="0" applyNumberFormat="0" applyFill="0" applyBorder="0" applyAlignment="0" applyProtection="0">
      <alignment vertical="top"/>
      <protection locked="0"/>
    </xf>
    <xf numFmtId="0" fontId="7" fillId="0" borderId="0">
      <alignment vertical="top"/>
    </xf>
    <xf numFmtId="0" fontId="4" fillId="0" borderId="0"/>
    <xf numFmtId="0" fontId="4" fillId="0" borderId="0">
      <alignment vertical="top"/>
    </xf>
    <xf numFmtId="0" fontId="8" fillId="4" borderId="7" applyFont="0" applyAlignment="0">
      <alignment horizontal="left" vertical="center"/>
    </xf>
    <xf numFmtId="0" fontId="8" fillId="4" borderId="14" applyFont="0" applyAlignment="0">
      <alignment horizontal="left" vertical="center"/>
    </xf>
    <xf numFmtId="0" fontId="15" fillId="5" borderId="7">
      <alignment vertical="center" wrapText="1"/>
    </xf>
    <xf numFmtId="0" fontId="19" fillId="6" borderId="7">
      <alignment vertical="center" wrapText="1"/>
    </xf>
    <xf numFmtId="0" fontId="8" fillId="7" borderId="7" applyFont="0" applyAlignment="0">
      <alignment horizontal="left" vertical="center"/>
    </xf>
    <xf numFmtId="0" fontId="2" fillId="0" borderId="0"/>
  </cellStyleXfs>
  <cellXfs count="358">
    <xf numFmtId="0" fontId="0" fillId="0" borderId="0" xfId="0"/>
    <xf numFmtId="0" fontId="3" fillId="0" borderId="0" xfId="0" applyFont="1" applyAlignment="1">
      <alignment vertical="center"/>
    </xf>
    <xf numFmtId="0" fontId="3" fillId="2" borderId="2" xfId="0" applyFont="1" applyFill="1" applyBorder="1" applyAlignment="1">
      <alignment horizontal="center" vertical="center"/>
    </xf>
    <xf numFmtId="0" fontId="3" fillId="2" borderId="0" xfId="0" applyFont="1" applyFill="1" applyAlignment="1">
      <alignment vertical="center"/>
    </xf>
    <xf numFmtId="0" fontId="3" fillId="2" borderId="11" xfId="0" applyFont="1" applyFill="1" applyBorder="1" applyAlignment="1">
      <alignment vertical="center"/>
    </xf>
    <xf numFmtId="0" fontId="3" fillId="0" borderId="4" xfId="0" applyFont="1" applyBorder="1" applyAlignment="1">
      <alignment vertical="center"/>
    </xf>
    <xf numFmtId="0" fontId="6" fillId="0" borderId="0" xfId="0" applyFont="1" applyAlignment="1">
      <alignment horizontal="center" vertical="center"/>
    </xf>
    <xf numFmtId="0" fontId="3" fillId="0" borderId="0" xfId="0" applyFont="1" applyAlignment="1">
      <alignment horizontal="left" vertical="center"/>
    </xf>
    <xf numFmtId="0" fontId="12" fillId="0" borderId="0" xfId="0" applyFont="1"/>
    <xf numFmtId="0" fontId="13" fillId="0" borderId="0" xfId="0" applyFont="1" applyAlignment="1">
      <alignment horizontal="center" vertical="center" wrapText="1"/>
    </xf>
    <xf numFmtId="0" fontId="11" fillId="0" borderId="0" xfId="0" applyFont="1" applyAlignment="1">
      <alignment horizontal="left" vertical="center" wrapText="1"/>
    </xf>
    <xf numFmtId="0" fontId="14" fillId="0" borderId="0" xfId="0" applyFont="1" applyAlignment="1">
      <alignment vertical="center"/>
    </xf>
    <xf numFmtId="0" fontId="9" fillId="0" borderId="0" xfId="0" applyFont="1"/>
    <xf numFmtId="0" fontId="12" fillId="0" borderId="0" xfId="0" applyFont="1" applyAlignment="1">
      <alignment wrapText="1"/>
    </xf>
    <xf numFmtId="0" fontId="11" fillId="0" borderId="0" xfId="0"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vertical="center" wrapText="1"/>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lignment vertical="center"/>
    </xf>
    <xf numFmtId="0" fontId="17" fillId="0" borderId="7" xfId="0" applyFont="1" applyBorder="1" applyAlignment="1" applyProtection="1">
      <alignment vertical="center"/>
      <protection locked="0"/>
    </xf>
    <xf numFmtId="0" fontId="3" fillId="0" borderId="10" xfId="0" applyFont="1" applyBorder="1" applyAlignment="1">
      <alignment vertical="center"/>
    </xf>
    <xf numFmtId="0" fontId="0" fillId="0" borderId="7" xfId="0"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11" fillId="2" borderId="0" xfId="0" applyFont="1" applyFill="1" applyAlignment="1">
      <alignment vertical="center"/>
    </xf>
    <xf numFmtId="0" fontId="11" fillId="0" borderId="0" xfId="0" applyFont="1" applyAlignment="1">
      <alignment vertical="center"/>
    </xf>
    <xf numFmtId="0" fontId="3" fillId="2" borderId="7" xfId="0" applyFont="1" applyFill="1" applyBorder="1" applyAlignment="1" applyProtection="1">
      <alignment horizontal="center" vertical="center"/>
      <protection locked="0"/>
    </xf>
    <xf numFmtId="0" fontId="18" fillId="0" borderId="0" xfId="0" applyFont="1"/>
    <xf numFmtId="0" fontId="3" fillId="2" borderId="6"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15" fillId="0" borderId="7" xfId="0" applyFont="1" applyBorder="1" applyAlignment="1">
      <alignment vertical="center" wrapText="1"/>
    </xf>
    <xf numFmtId="0" fontId="3" fillId="2" borderId="0" xfId="0" applyFont="1" applyFill="1" applyAlignment="1">
      <alignment horizontal="center" vertical="center"/>
    </xf>
    <xf numFmtId="0" fontId="15" fillId="5" borderId="7" xfId="7">
      <alignment vertical="center" wrapText="1"/>
    </xf>
    <xf numFmtId="0" fontId="20" fillId="5" borderId="7" xfId="7" applyFont="1">
      <alignment vertical="center" wrapText="1"/>
    </xf>
    <xf numFmtId="0" fontId="11" fillId="2" borderId="0" xfId="0" applyFont="1" applyFill="1" applyAlignment="1">
      <alignment horizontal="center" vertical="center"/>
    </xf>
    <xf numFmtId="0" fontId="10" fillId="0" borderId="0" xfId="0" applyFont="1" applyAlignment="1">
      <alignment horizontal="center" vertical="center"/>
    </xf>
    <xf numFmtId="0" fontId="9" fillId="0" borderId="0" xfId="0" applyFont="1" applyAlignment="1">
      <alignment vertical="center"/>
    </xf>
    <xf numFmtId="0" fontId="22"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21" fillId="0" borderId="0" xfId="0" applyFont="1" applyAlignment="1">
      <alignment horizontal="left" vertical="center" wrapText="1"/>
    </xf>
    <xf numFmtId="0" fontId="23" fillId="2" borderId="0" xfId="0" applyFont="1" applyFill="1" applyAlignment="1">
      <alignment vertical="center"/>
    </xf>
    <xf numFmtId="0" fontId="4" fillId="0" borderId="0" xfId="0" applyFont="1"/>
    <xf numFmtId="0" fontId="24" fillId="2" borderId="18" xfId="0" applyFont="1" applyFill="1" applyBorder="1" applyAlignment="1">
      <alignment vertical="center"/>
    </xf>
    <xf numFmtId="0" fontId="24" fillId="2" borderId="12" xfId="0" applyFont="1" applyFill="1" applyBorder="1" applyAlignment="1">
      <alignment vertical="center"/>
    </xf>
    <xf numFmtId="0" fontId="24" fillId="2" borderId="19" xfId="0" applyFont="1" applyFill="1" applyBorder="1" applyAlignment="1">
      <alignment vertical="center"/>
    </xf>
    <xf numFmtId="0" fontId="24" fillId="2" borderId="1" xfId="0" applyFont="1" applyFill="1" applyBorder="1" applyAlignment="1">
      <alignment horizontal="center" vertical="center"/>
    </xf>
    <xf numFmtId="0" fontId="24" fillId="2" borderId="3" xfId="0" applyFont="1" applyFill="1" applyBorder="1" applyAlignment="1">
      <alignment horizontal="center" vertical="center"/>
    </xf>
    <xf numFmtId="0" fontId="24" fillId="0" borderId="0" xfId="0" applyFont="1" applyAlignment="1">
      <alignment vertical="center"/>
    </xf>
    <xf numFmtId="0" fontId="24" fillId="2" borderId="3" xfId="0" applyFont="1" applyFill="1" applyBorder="1" applyAlignment="1">
      <alignment vertical="center"/>
    </xf>
    <xf numFmtId="0" fontId="27" fillId="0" borderId="0" xfId="0" applyFont="1" applyAlignment="1">
      <alignment vertical="center"/>
    </xf>
    <xf numFmtId="0" fontId="28" fillId="2" borderId="0" xfId="0" applyFont="1" applyFill="1" applyAlignment="1">
      <alignment horizontal="center" vertical="center"/>
    </xf>
    <xf numFmtId="0" fontId="31" fillId="0" borderId="13" xfId="0" applyFont="1" applyBorder="1" applyAlignment="1">
      <alignment vertical="center" wrapText="1"/>
    </xf>
    <xf numFmtId="0" fontId="31" fillId="0" borderId="0" xfId="0" applyFont="1" applyAlignment="1">
      <alignment vertical="center" wrapText="1"/>
    </xf>
    <xf numFmtId="0" fontId="33" fillId="0" borderId="13" xfId="0" applyFont="1" applyBorder="1" applyAlignment="1">
      <alignment horizontal="left" vertical="center"/>
    </xf>
    <xf numFmtId="0" fontId="33" fillId="0" borderId="0" xfId="0" applyFont="1" applyAlignment="1">
      <alignment horizontal="left" vertical="center"/>
    </xf>
    <xf numFmtId="0" fontId="24" fillId="0" borderId="0" xfId="0" applyFont="1" applyAlignment="1">
      <alignment horizontal="right" vertical="center" wrapText="1"/>
    </xf>
    <xf numFmtId="0" fontId="24" fillId="0" borderId="5" xfId="0" applyFont="1" applyBorder="1" applyAlignment="1">
      <alignment vertical="center" wrapText="1"/>
    </xf>
    <xf numFmtId="0" fontId="34" fillId="0" borderId="5" xfId="0" applyFont="1" applyBorder="1" applyAlignment="1">
      <alignment horizontal="center" vertical="center"/>
    </xf>
    <xf numFmtId="0" fontId="24" fillId="0" borderId="5" xfId="0" applyFont="1" applyBorder="1" applyAlignment="1">
      <alignment horizontal="center" vertical="center"/>
    </xf>
    <xf numFmtId="0" fontId="24" fillId="0" borderId="31" xfId="0" applyFont="1" applyBorder="1" applyAlignment="1">
      <alignment horizontal="left" vertical="center"/>
    </xf>
    <xf numFmtId="164" fontId="24" fillId="0" borderId="31" xfId="0" applyNumberFormat="1" applyFont="1" applyBorder="1" applyAlignment="1">
      <alignment horizontal="center" vertical="center"/>
    </xf>
    <xf numFmtId="0" fontId="35" fillId="10" borderId="7" xfId="7" applyFont="1" applyFill="1">
      <alignment vertical="center" wrapText="1"/>
    </xf>
    <xf numFmtId="0" fontId="24" fillId="2" borderId="0" xfId="0" applyFont="1" applyFill="1" applyAlignment="1">
      <alignment vertical="center"/>
    </xf>
    <xf numFmtId="0" fontId="24" fillId="2" borderId="5" xfId="0" applyFont="1" applyFill="1" applyBorder="1" applyAlignment="1">
      <alignment vertical="center"/>
    </xf>
    <xf numFmtId="0" fontId="24" fillId="0" borderId="5" xfId="0" applyFont="1" applyBorder="1" applyAlignment="1">
      <alignmen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2" borderId="0" xfId="0" applyFont="1" applyFill="1" applyAlignment="1">
      <alignment horizontal="center" vertical="center"/>
    </xf>
    <xf numFmtId="0" fontId="24" fillId="0" borderId="1" xfId="0" applyFont="1" applyBorder="1" applyAlignment="1">
      <alignment vertical="center"/>
    </xf>
    <xf numFmtId="0" fontId="38" fillId="0" borderId="0" xfId="0" applyFont="1" applyAlignment="1">
      <alignment vertical="center"/>
    </xf>
    <xf numFmtId="0" fontId="24" fillId="0" borderId="0" xfId="0" applyFont="1" applyAlignment="1">
      <alignment vertical="center" wrapText="1"/>
    </xf>
    <xf numFmtId="0" fontId="24" fillId="0" borderId="0" xfId="0" applyFont="1" applyAlignment="1" applyProtection="1">
      <alignment vertical="center" wrapText="1"/>
      <protection locked="0"/>
    </xf>
    <xf numFmtId="0" fontId="39" fillId="10" borderId="7" xfId="7" applyFont="1" applyFill="1">
      <alignment vertical="center" wrapText="1"/>
    </xf>
    <xf numFmtId="0" fontId="39" fillId="10" borderId="20" xfId="7" applyFont="1" applyFill="1" applyBorder="1">
      <alignment vertical="center" wrapText="1"/>
    </xf>
    <xf numFmtId="0" fontId="39" fillId="10" borderId="6" xfId="7" applyFont="1" applyFill="1" applyBorder="1" applyAlignment="1">
      <alignment horizontal="left" vertical="center" wrapText="1" indent="1"/>
    </xf>
    <xf numFmtId="0" fontId="39" fillId="10" borderId="6" xfId="7" applyFont="1" applyFill="1" applyBorder="1">
      <alignment vertical="center" wrapText="1"/>
    </xf>
    <xf numFmtId="0" fontId="39" fillId="10" borderId="20" xfId="7" applyFont="1" applyFill="1" applyBorder="1" applyAlignment="1">
      <alignment horizontal="left" vertical="center" wrapText="1"/>
    </xf>
    <xf numFmtId="0" fontId="24" fillId="0" borderId="0" xfId="0" applyFont="1" applyAlignment="1">
      <alignment horizontal="center" vertical="center"/>
    </xf>
    <xf numFmtId="0" fontId="40" fillId="0" borderId="0" xfId="0" applyFont="1" applyAlignment="1">
      <alignment vertical="center" wrapText="1"/>
    </xf>
    <xf numFmtId="0" fontId="40" fillId="0" borderId="3" xfId="0" applyFont="1" applyBorder="1" applyAlignment="1">
      <alignment vertical="center" wrapText="1"/>
    </xf>
    <xf numFmtId="0" fontId="45" fillId="0" borderId="0" xfId="0" applyFont="1" applyAlignment="1">
      <alignment vertical="center"/>
    </xf>
    <xf numFmtId="0" fontId="45" fillId="2" borderId="0" xfId="0" applyFont="1" applyFill="1" applyAlignment="1">
      <alignment vertical="center"/>
    </xf>
    <xf numFmtId="0" fontId="45" fillId="2" borderId="3" xfId="0" applyFont="1" applyFill="1" applyBorder="1" applyAlignment="1">
      <alignment vertical="center"/>
    </xf>
    <xf numFmtId="0" fontId="39" fillId="0" borderId="0" xfId="0" applyFont="1" applyAlignment="1">
      <alignment horizontal="left" vertical="center" wrapText="1"/>
    </xf>
    <xf numFmtId="0" fontId="39" fillId="2" borderId="0" xfId="0" applyFont="1" applyFill="1" applyAlignment="1">
      <alignment vertical="center" wrapText="1"/>
    </xf>
    <xf numFmtId="0" fontId="39" fillId="2" borderId="3" xfId="0" applyFont="1" applyFill="1" applyBorder="1" applyAlignment="1">
      <alignment vertical="center" wrapText="1"/>
    </xf>
    <xf numFmtId="0" fontId="39" fillId="2" borderId="0" xfId="0" applyFont="1" applyFill="1" applyAlignment="1">
      <alignment horizontal="center" vertical="center" wrapText="1"/>
    </xf>
    <xf numFmtId="0" fontId="39" fillId="2" borderId="3" xfId="0" applyFont="1" applyFill="1" applyBorder="1" applyAlignment="1">
      <alignment horizontal="center" vertical="center" wrapText="1"/>
    </xf>
    <xf numFmtId="0" fontId="39" fillId="2" borderId="0" xfId="0" applyFont="1" applyFill="1" applyAlignment="1">
      <alignment horizontal="left" vertical="center"/>
    </xf>
    <xf numFmtId="0" fontId="39" fillId="0" borderId="7" xfId="0" applyFont="1" applyBorder="1" applyAlignment="1">
      <alignment horizontal="center" vertical="center"/>
    </xf>
    <xf numFmtId="0" fontId="39" fillId="0" borderId="7" xfId="0" applyFont="1" applyBorder="1" applyAlignment="1">
      <alignment vertical="center"/>
    </xf>
    <xf numFmtId="0" fontId="39" fillId="0" borderId="20" xfId="0" applyFont="1" applyBorder="1" applyAlignment="1">
      <alignment vertical="center"/>
    </xf>
    <xf numFmtId="0" fontId="47" fillId="0" borderId="0" xfId="0" applyFont="1" applyAlignment="1">
      <alignment vertical="center" wrapText="1"/>
    </xf>
    <xf numFmtId="0" fontId="47" fillId="0" borderId="3" xfId="0" applyFont="1" applyBorder="1" applyAlignment="1">
      <alignment vertical="center" wrapText="1"/>
    </xf>
    <xf numFmtId="0" fontId="39" fillId="0" borderId="7" xfId="0" applyFont="1" applyBorder="1" applyAlignment="1">
      <alignment vertical="center" wrapText="1"/>
    </xf>
    <xf numFmtId="0" fontId="49" fillId="0" borderId="0" xfId="1" applyFont="1" applyBorder="1" applyAlignment="1" applyProtection="1">
      <alignment horizontal="center" vertical="center" wrapText="1"/>
      <protection locked="0"/>
    </xf>
    <xf numFmtId="0" fontId="39" fillId="0" borderId="0" xfId="0" applyFont="1" applyAlignment="1">
      <alignment vertical="center"/>
    </xf>
    <xf numFmtId="0" fontId="24" fillId="0" borderId="3" xfId="0" applyFont="1" applyBorder="1" applyAlignment="1">
      <alignment vertical="center" wrapText="1"/>
    </xf>
    <xf numFmtId="0" fontId="35"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vertical="center"/>
    </xf>
    <xf numFmtId="0" fontId="50" fillId="10" borderId="7" xfId="7" applyFont="1" applyFill="1" applyAlignment="1">
      <alignment horizontal="center" vertical="center" wrapText="1"/>
    </xf>
    <xf numFmtId="0" fontId="51" fillId="9" borderId="7" xfId="8" applyFont="1" applyFill="1" applyAlignment="1">
      <alignment horizontal="center" vertical="center" wrapText="1"/>
    </xf>
    <xf numFmtId="0" fontId="51" fillId="9" borderId="26" xfId="8" applyFont="1" applyFill="1" applyBorder="1" applyAlignment="1">
      <alignment horizontal="center" vertical="center" wrapText="1"/>
    </xf>
    <xf numFmtId="0" fontId="24" fillId="0" borderId="7" xfId="0" applyFont="1" applyBorder="1" applyAlignment="1" applyProtection="1">
      <alignment vertical="center" wrapText="1"/>
      <protection locked="0"/>
    </xf>
    <xf numFmtId="0" fontId="47" fillId="0" borderId="7" xfId="0" applyFont="1" applyBorder="1" applyAlignment="1" applyProtection="1">
      <alignment horizontal="center" vertical="center" wrapText="1"/>
      <protection locked="0"/>
    </xf>
    <xf numFmtId="0" fontId="47" fillId="0" borderId="26" xfId="0"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40" fillId="2" borderId="0" xfId="0" applyFont="1" applyFill="1" applyAlignment="1">
      <alignment horizontal="left" vertical="center" wrapText="1"/>
    </xf>
    <xf numFmtId="0" fontId="52" fillId="10" borderId="20" xfId="7" applyFont="1" applyFill="1" applyBorder="1">
      <alignment vertical="center" wrapText="1"/>
    </xf>
    <xf numFmtId="0" fontId="6" fillId="10" borderId="7" xfId="7" applyFont="1" applyFill="1">
      <alignment vertical="center" wrapText="1"/>
    </xf>
    <xf numFmtId="0" fontId="6" fillId="0" borderId="10"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10" borderId="6" xfId="7" applyFont="1" applyFill="1" applyBorder="1">
      <alignment vertical="center" wrapText="1"/>
    </xf>
    <xf numFmtId="0" fontId="6" fillId="0" borderId="7" xfId="0" applyFont="1" applyBorder="1" applyAlignment="1">
      <alignment horizontal="center" vertical="center"/>
    </xf>
    <xf numFmtId="0" fontId="24" fillId="0" borderId="7" xfId="1" applyFont="1" applyBorder="1" applyAlignment="1" applyProtection="1">
      <alignment horizontal="center" vertical="center" wrapText="1"/>
      <protection locked="0"/>
    </xf>
    <xf numFmtId="0" fontId="54" fillId="0" borderId="0" xfId="10" applyFont="1" applyAlignment="1">
      <alignment horizontal="center" vertical="center" wrapText="1"/>
    </xf>
    <xf numFmtId="0" fontId="2" fillId="0" borderId="0" xfId="10"/>
    <xf numFmtId="0" fontId="2" fillId="11" borderId="0" xfId="10" applyFill="1" applyAlignment="1">
      <alignment horizontal="center" vertical="center"/>
    </xf>
    <xf numFmtId="0" fontId="2" fillId="11" borderId="0" xfId="10" applyFill="1" applyAlignment="1">
      <alignment horizontal="left" vertical="center"/>
    </xf>
    <xf numFmtId="0" fontId="2" fillId="11" borderId="0" xfId="10" applyFill="1"/>
    <xf numFmtId="0" fontId="2" fillId="12" borderId="0" xfId="10" applyFill="1" applyAlignment="1">
      <alignment horizontal="center" vertical="center"/>
    </xf>
    <xf numFmtId="0" fontId="2" fillId="12" borderId="0" xfId="10" applyFill="1" applyAlignment="1">
      <alignment horizontal="left" vertical="center"/>
    </xf>
    <xf numFmtId="0" fontId="55" fillId="11" borderId="0" xfId="10" applyFont="1" applyFill="1"/>
    <xf numFmtId="0" fontId="2" fillId="12" borderId="0" xfId="10" applyFill="1"/>
    <xf numFmtId="0" fontId="2" fillId="11" borderId="0" xfId="10" applyFill="1" applyAlignment="1">
      <alignment vertical="center"/>
    </xf>
    <xf numFmtId="0" fontId="2" fillId="13" borderId="0" xfId="10" applyFill="1" applyAlignment="1">
      <alignment horizontal="center" vertical="center"/>
    </xf>
    <xf numFmtId="0" fontId="2" fillId="13" borderId="0" xfId="10" applyFill="1" applyAlignment="1">
      <alignment horizontal="left" vertical="center"/>
    </xf>
    <xf numFmtId="0" fontId="53" fillId="11" borderId="0" xfId="10" applyFont="1" applyFill="1"/>
    <xf numFmtId="0" fontId="2" fillId="13" borderId="0" xfId="10" applyFill="1" applyAlignment="1">
      <alignment horizontal="left" vertical="center" wrapText="1"/>
    </xf>
    <xf numFmtId="0" fontId="2" fillId="12" borderId="0" xfId="10" applyFill="1" applyAlignment="1">
      <alignment horizontal="left" vertical="center" wrapText="1"/>
    </xf>
    <xf numFmtId="0" fontId="2" fillId="11" borderId="0" xfId="10" applyFill="1" applyAlignment="1">
      <alignment horizontal="left" vertical="center" wrapText="1"/>
    </xf>
    <xf numFmtId="0" fontId="2" fillId="13" borderId="0" xfId="10" applyFill="1"/>
    <xf numFmtId="0" fontId="2" fillId="3" borderId="0" xfId="10" applyFill="1" applyAlignment="1">
      <alignment horizontal="center" vertical="center"/>
    </xf>
    <xf numFmtId="0" fontId="2" fillId="3" borderId="0" xfId="10" applyFill="1" applyAlignment="1">
      <alignment horizontal="left" vertical="center"/>
    </xf>
    <xf numFmtId="0" fontId="2" fillId="3" borderId="0" xfId="10" applyFill="1"/>
    <xf numFmtId="0" fontId="2" fillId="0" borderId="0" xfId="10" applyAlignment="1">
      <alignment horizontal="center" vertical="center"/>
    </xf>
    <xf numFmtId="0" fontId="2" fillId="0" borderId="0" xfId="10" applyAlignment="1">
      <alignment horizontal="left" vertical="center"/>
    </xf>
    <xf numFmtId="0" fontId="40" fillId="2" borderId="0" xfId="0" applyFont="1" applyFill="1" applyAlignment="1">
      <alignment horizontal="center" vertical="center"/>
    </xf>
    <xf numFmtId="0" fontId="1" fillId="11" borderId="0" xfId="10" applyFont="1" applyFill="1" applyAlignment="1">
      <alignment horizontal="left" vertical="center" wrapText="1"/>
    </xf>
    <xf numFmtId="0" fontId="1" fillId="11" borderId="0" xfId="10" applyFont="1" applyFill="1" applyAlignment="1">
      <alignment horizontal="left" vertical="center"/>
    </xf>
    <xf numFmtId="0" fontId="1" fillId="12" borderId="0" xfId="10" applyFont="1" applyFill="1" applyAlignment="1">
      <alignment horizontal="left" vertical="center"/>
    </xf>
    <xf numFmtId="0" fontId="1" fillId="11" borderId="0" xfId="10" applyFont="1" applyFill="1"/>
    <xf numFmtId="0" fontId="1" fillId="11" borderId="0" xfId="10" applyFont="1" applyFill="1" applyAlignment="1">
      <alignment wrapText="1"/>
    </xf>
    <xf numFmtId="0" fontId="35" fillId="10" borderId="8" xfId="7" applyFont="1" applyFill="1" applyBorder="1">
      <alignment vertical="center" wrapText="1"/>
    </xf>
    <xf numFmtId="0" fontId="35" fillId="10" borderId="23" xfId="7" applyFont="1" applyFill="1" applyBorder="1">
      <alignment vertical="center" wrapText="1"/>
    </xf>
    <xf numFmtId="0" fontId="35" fillId="10" borderId="22" xfId="7" applyFont="1" applyFill="1" applyBorder="1">
      <alignment vertical="center" wrapText="1"/>
    </xf>
    <xf numFmtId="0" fontId="33" fillId="0" borderId="7" xfId="0" applyFont="1" applyBorder="1" applyAlignment="1" applyProtection="1">
      <alignment horizontal="center" vertical="center"/>
      <protection locked="0"/>
    </xf>
    <xf numFmtId="0" fontId="33" fillId="0" borderId="7" xfId="0" applyFont="1" applyBorder="1" applyAlignment="1">
      <alignment horizontal="center" vertical="center"/>
    </xf>
    <xf numFmtId="0" fontId="33" fillId="2" borderId="26" xfId="0" applyFont="1" applyFill="1" applyBorder="1" applyAlignment="1" applyProtection="1">
      <alignment horizontal="center" vertical="center"/>
      <protection locked="0"/>
    </xf>
    <xf numFmtId="0" fontId="33" fillId="0" borderId="20" xfId="0" applyFont="1" applyBorder="1" applyAlignment="1">
      <alignment horizontal="center" vertical="center" wrapText="1"/>
    </xf>
    <xf numFmtId="0" fontId="33" fillId="0" borderId="7" xfId="0" applyFont="1" applyBorder="1" applyAlignment="1">
      <alignment horizontal="center" vertical="center" wrapText="1"/>
    </xf>
    <xf numFmtId="0" fontId="33" fillId="2" borderId="7" xfId="0" applyFont="1" applyFill="1" applyBorder="1" applyAlignment="1" applyProtection="1">
      <alignment horizontal="center" vertical="center" wrapText="1"/>
      <protection locked="0"/>
    </xf>
    <xf numFmtId="0" fontId="33" fillId="0" borderId="26" xfId="0" applyFont="1" applyBorder="1" applyAlignment="1">
      <alignment horizontal="center" vertical="center" wrapText="1"/>
    </xf>
    <xf numFmtId="0" fontId="57" fillId="2" borderId="0" xfId="0" applyFont="1" applyFill="1" applyAlignment="1">
      <alignment vertical="center"/>
    </xf>
    <xf numFmtId="0" fontId="57" fillId="0" borderId="0" xfId="0" applyFont="1" applyAlignment="1">
      <alignment vertical="center"/>
    </xf>
    <xf numFmtId="0" fontId="58" fillId="0" borderId="0" xfId="0" applyFont="1" applyAlignment="1">
      <alignment vertical="center"/>
    </xf>
    <xf numFmtId="0" fontId="53" fillId="0" borderId="0" xfId="0" applyFont="1" applyAlignment="1">
      <alignment horizontal="left" vertical="center" wrapText="1"/>
    </xf>
    <xf numFmtId="0" fontId="59" fillId="2" borderId="0" xfId="0" applyFont="1" applyFill="1" applyAlignment="1">
      <alignment vertical="center"/>
    </xf>
    <xf numFmtId="0" fontId="60" fillId="0" borderId="0" xfId="0" applyFont="1"/>
    <xf numFmtId="0" fontId="3" fillId="0" borderId="14" xfId="0" applyFont="1" applyBorder="1" applyAlignment="1" applyProtection="1">
      <alignment horizontal="center" vertical="center"/>
      <protection locked="0"/>
    </xf>
    <xf numFmtId="0" fontId="3" fillId="2" borderId="7" xfId="0" applyFont="1" applyFill="1" applyBorder="1" applyAlignment="1">
      <alignment vertical="center"/>
    </xf>
    <xf numFmtId="0" fontId="8" fillId="8" borderId="21" xfId="9" applyFont="1" applyFill="1" applyBorder="1" applyAlignment="1">
      <alignment vertical="center"/>
    </xf>
    <xf numFmtId="0" fontId="8" fillId="8" borderId="14" xfId="9" applyFont="1" applyFill="1" applyBorder="1" applyAlignment="1">
      <alignment vertical="center"/>
    </xf>
    <xf numFmtId="0" fontId="8" fillId="8" borderId="9" xfId="9" applyFont="1" applyFill="1" applyBorder="1" applyAlignment="1">
      <alignment vertical="center"/>
    </xf>
    <xf numFmtId="0" fontId="8" fillId="8" borderId="10" xfId="9" applyFont="1" applyFill="1" applyBorder="1" applyAlignment="1">
      <alignment vertical="center"/>
    </xf>
    <xf numFmtId="0" fontId="33" fillId="0" borderId="10" xfId="0" applyFont="1" applyBorder="1" applyAlignment="1" applyProtection="1">
      <alignment horizontal="center" vertical="center"/>
      <protection locked="0"/>
    </xf>
    <xf numFmtId="0" fontId="30" fillId="0" borderId="20" xfId="0" applyFont="1" applyBorder="1" applyAlignment="1">
      <alignment vertical="center"/>
    </xf>
    <xf numFmtId="0" fontId="39" fillId="0" borderId="32" xfId="0" applyFont="1" applyBorder="1" applyAlignment="1">
      <alignment vertical="center"/>
    </xf>
    <xf numFmtId="0" fontId="39" fillId="0" borderId="6" xfId="0" applyFont="1" applyBorder="1" applyAlignment="1">
      <alignment vertical="center"/>
    </xf>
    <xf numFmtId="0" fontId="63" fillId="0" borderId="0" xfId="0" applyFont="1" applyAlignment="1">
      <alignment horizontal="center" vertical="center"/>
    </xf>
    <xf numFmtId="0" fontId="39" fillId="2" borderId="7" xfId="0" applyFont="1" applyFill="1" applyBorder="1" applyAlignment="1" applyProtection="1">
      <alignment horizontal="center" vertical="center" wrapText="1"/>
      <protection locked="0"/>
    </xf>
    <xf numFmtId="0" fontId="64" fillId="0" borderId="0" xfId="0" applyFont="1"/>
    <xf numFmtId="0" fontId="64" fillId="0" borderId="0" xfId="0" applyFont="1" applyAlignment="1">
      <alignment vertical="center"/>
    </xf>
    <xf numFmtId="0" fontId="65" fillId="0" borderId="0" xfId="0" applyFont="1" applyAlignment="1">
      <alignment wrapText="1"/>
    </xf>
    <xf numFmtId="0" fontId="6" fillId="0" borderId="0" xfId="0" applyFont="1" applyAlignment="1">
      <alignment vertical="center"/>
    </xf>
    <xf numFmtId="0" fontId="46" fillId="8" borderId="7" xfId="9" applyFont="1" applyFill="1" applyAlignment="1">
      <alignment horizontal="center" vertical="center"/>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64" fillId="2" borderId="0" xfId="0" applyFont="1" applyFill="1" applyAlignment="1">
      <alignment vertical="center"/>
    </xf>
    <xf numFmtId="0" fontId="66" fillId="2" borderId="0" xfId="0" applyFont="1" applyFill="1" applyAlignment="1">
      <alignment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44" fillId="8" borderId="9" xfId="9" applyFont="1" applyFill="1" applyBorder="1" applyAlignment="1">
      <alignment horizontal="center" vertical="center" wrapText="1"/>
    </xf>
    <xf numFmtId="0" fontId="44" fillId="8" borderId="14" xfId="9" applyFont="1" applyFill="1" applyBorder="1" applyAlignment="1">
      <alignment horizontal="center" vertical="center" wrapText="1"/>
    </xf>
    <xf numFmtId="0" fontId="44" fillId="8" borderId="10" xfId="9" applyFont="1" applyFill="1" applyBorder="1" applyAlignment="1">
      <alignment horizontal="center" vertical="center" wrapText="1"/>
    </xf>
    <xf numFmtId="0" fontId="24" fillId="0" borderId="33" xfId="0" applyFont="1" applyBorder="1" applyAlignment="1">
      <alignment vertical="center"/>
    </xf>
    <xf numFmtId="0" fontId="27" fillId="0" borderId="33" xfId="0" applyFont="1" applyBorder="1" applyAlignment="1">
      <alignment vertical="center"/>
    </xf>
    <xf numFmtId="0" fontId="28" fillId="2" borderId="33" xfId="0" applyFont="1" applyFill="1" applyBorder="1" applyAlignment="1">
      <alignment horizontal="center" vertical="center"/>
    </xf>
    <xf numFmtId="0" fontId="68" fillId="14" borderId="0" xfId="0" applyFont="1" applyFill="1" applyAlignment="1">
      <alignment horizontal="center" vertical="center"/>
    </xf>
    <xf numFmtId="0" fontId="40" fillId="0" borderId="0" xfId="0" applyFont="1" applyAlignment="1">
      <alignment vertical="center"/>
    </xf>
    <xf numFmtId="0" fontId="69" fillId="10" borderId="9" xfId="1" applyFont="1" applyFill="1" applyBorder="1" applyAlignment="1" applyProtection="1">
      <alignment horizontal="center" vertical="center" wrapText="1"/>
    </xf>
    <xf numFmtId="0" fontId="67" fillId="10" borderId="9" xfId="1" applyFont="1" applyFill="1" applyBorder="1" applyAlignment="1" applyProtection="1">
      <alignment horizontal="center" vertical="center" wrapText="1"/>
    </xf>
    <xf numFmtId="0" fontId="70" fillId="10" borderId="34" xfId="1" applyFont="1" applyFill="1" applyBorder="1" applyAlignment="1" applyProtection="1">
      <alignment horizontal="center" vertical="center" wrapText="1"/>
    </xf>
    <xf numFmtId="0" fontId="70" fillId="10" borderId="34" xfId="1" applyFont="1" applyFill="1" applyBorder="1" applyAlignment="1" applyProtection="1">
      <alignment vertical="center" wrapText="1"/>
    </xf>
    <xf numFmtId="0" fontId="35" fillId="10" borderId="9" xfId="7" applyFont="1" applyFill="1" applyBorder="1" applyAlignment="1">
      <alignment horizontal="left" vertical="center" wrapText="1"/>
    </xf>
    <xf numFmtId="0" fontId="5" fillId="10" borderId="34" xfId="1" applyFill="1" applyBorder="1" applyAlignment="1" applyProtection="1">
      <alignment vertical="center" wrapText="1"/>
    </xf>
    <xf numFmtId="0" fontId="33" fillId="0" borderId="20" xfId="0" applyFont="1" applyBorder="1" applyAlignment="1">
      <alignment horizontal="center" vertical="center"/>
    </xf>
    <xf numFmtId="0" fontId="33" fillId="0" borderId="6" xfId="0" applyFont="1" applyBorder="1" applyAlignment="1">
      <alignment horizontal="center" vertical="center"/>
    </xf>
    <xf numFmtId="0" fontId="39" fillId="10" borderId="7" xfId="7" applyFont="1" applyFill="1">
      <alignment vertical="center" wrapText="1"/>
    </xf>
    <xf numFmtId="0" fontId="39" fillId="10" borderId="21" xfId="7" applyFont="1" applyFill="1" applyBorder="1" applyAlignment="1">
      <alignment horizontal="left" vertical="center" wrapText="1"/>
    </xf>
    <xf numFmtId="0" fontId="39" fillId="10" borderId="24" xfId="7" applyFont="1" applyFill="1" applyBorder="1" applyAlignment="1">
      <alignment horizontal="left" vertical="center" wrapText="1"/>
    </xf>
    <xf numFmtId="0" fontId="39" fillId="10" borderId="8" xfId="7" applyFont="1" applyFill="1" applyBorder="1" applyAlignment="1">
      <alignment horizontal="left" vertical="center" wrapText="1"/>
    </xf>
    <xf numFmtId="0" fontId="39" fillId="10" borderId="22" xfId="7" applyFont="1" applyFill="1" applyBorder="1" applyAlignment="1">
      <alignment horizontal="left" vertical="center" wrapText="1"/>
    </xf>
    <xf numFmtId="0" fontId="29" fillId="8" borderId="9" xfId="9" applyFont="1" applyFill="1" applyBorder="1" applyAlignment="1">
      <alignment horizontal="center" vertical="center"/>
    </xf>
    <xf numFmtId="0" fontId="29" fillId="8" borderId="14" xfId="9" applyFont="1" applyFill="1" applyBorder="1" applyAlignment="1">
      <alignment horizontal="center" vertical="center"/>
    </xf>
    <xf numFmtId="0" fontId="29" fillId="8" borderId="10" xfId="9" applyFont="1" applyFill="1" applyBorder="1" applyAlignment="1">
      <alignment horizontal="center" vertical="center"/>
    </xf>
    <xf numFmtId="0" fontId="39" fillId="10" borderId="9" xfId="7" applyFont="1" applyFill="1" applyBorder="1" applyAlignment="1">
      <alignment horizontal="left" vertical="center" wrapText="1"/>
    </xf>
    <xf numFmtId="0" fontId="39" fillId="10" borderId="10" xfId="7" applyFont="1" applyFill="1" applyBorder="1" applyAlignment="1">
      <alignment horizontal="left" vertical="center" wrapText="1"/>
    </xf>
    <xf numFmtId="0" fontId="41" fillId="0" borderId="13" xfId="1" applyFont="1" applyBorder="1" applyAlignment="1" applyProtection="1">
      <alignment horizontal="center" vertical="center" wrapText="1"/>
    </xf>
    <xf numFmtId="0" fontId="41" fillId="0" borderId="0" xfId="1" applyFont="1" applyBorder="1" applyAlignment="1" applyProtection="1">
      <alignment horizontal="center" vertical="center" wrapText="1"/>
    </xf>
    <xf numFmtId="0" fontId="41" fillId="0" borderId="3" xfId="1" applyFont="1" applyBorder="1" applyAlignment="1" applyProtection="1">
      <alignment horizontal="center" vertical="center" wrapText="1"/>
    </xf>
    <xf numFmtId="0" fontId="40" fillId="0" borderId="21" xfId="0" applyFont="1" applyBorder="1" applyAlignment="1">
      <alignment horizontal="left" vertical="center" wrapText="1"/>
    </xf>
    <xf numFmtId="0" fontId="40" fillId="0" borderId="28" xfId="0" applyFont="1" applyBorder="1" applyAlignment="1">
      <alignment horizontal="left" vertical="center" wrapText="1"/>
    </xf>
    <xf numFmtId="0" fontId="40" fillId="0" borderId="37" xfId="0" applyFont="1" applyBorder="1" applyAlignment="1">
      <alignment horizontal="left" vertical="center" wrapText="1"/>
    </xf>
    <xf numFmtId="0" fontId="40" fillId="0" borderId="13"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9" fillId="10" borderId="28" xfId="7" applyFont="1" applyFill="1" applyBorder="1" applyAlignment="1">
      <alignment horizontal="left" vertical="center" wrapText="1"/>
    </xf>
    <xf numFmtId="0" fontId="39" fillId="10" borderId="23" xfId="7" applyFont="1" applyFill="1" applyBorder="1" applyAlignment="1">
      <alignment horizontal="left" vertical="center" wrapText="1"/>
    </xf>
    <xf numFmtId="0" fontId="39" fillId="2" borderId="20" xfId="0" applyFont="1" applyFill="1" applyBorder="1" applyAlignment="1" applyProtection="1">
      <alignment horizontal="center" vertical="center" wrapText="1"/>
      <protection locked="0"/>
    </xf>
    <xf numFmtId="0" fontId="39" fillId="2" borderId="6" xfId="0" applyFont="1" applyFill="1" applyBorder="1" applyAlignment="1" applyProtection="1">
      <alignment horizontal="center" vertical="center" wrapText="1"/>
      <protection locked="0"/>
    </xf>
    <xf numFmtId="0" fontId="29" fillId="8" borderId="21" xfId="9" applyFont="1" applyFill="1" applyBorder="1" applyAlignment="1">
      <alignment horizontal="center" vertical="center" wrapText="1"/>
    </xf>
    <xf numFmtId="0" fontId="29" fillId="8" borderId="28" xfId="9" applyFont="1" applyFill="1" applyBorder="1" applyAlignment="1">
      <alignment horizontal="center" vertical="center" wrapText="1"/>
    </xf>
    <xf numFmtId="0" fontId="29" fillId="8" borderId="24" xfId="9" applyFont="1" applyFill="1" applyBorder="1" applyAlignment="1">
      <alignment horizontal="center" vertical="center" wrapText="1"/>
    </xf>
    <xf numFmtId="0" fontId="29" fillId="8" borderId="23" xfId="9" applyFont="1" applyFill="1" applyBorder="1" applyAlignment="1">
      <alignment horizontal="center" vertical="center" wrapText="1"/>
    </xf>
    <xf numFmtId="0" fontId="29" fillId="8" borderId="22" xfId="9" applyFont="1" applyFill="1" applyBorder="1" applyAlignment="1">
      <alignment horizontal="center" vertical="center" wrapText="1"/>
    </xf>
    <xf numFmtId="0" fontId="29" fillId="8" borderId="7" xfId="9" applyFont="1" applyFill="1" applyAlignment="1">
      <alignment horizontal="left" vertical="center"/>
    </xf>
    <xf numFmtId="0" fontId="24" fillId="0" borderId="9"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0" fontId="33" fillId="0" borderId="14" xfId="0" applyFont="1" applyBorder="1"/>
    <xf numFmtId="0" fontId="33" fillId="0" borderId="10" xfId="0" applyFont="1" applyBorder="1"/>
    <xf numFmtId="0" fontId="24" fillId="0" borderId="10" xfId="0" applyFont="1" applyBorder="1" applyAlignment="1" applyProtection="1">
      <alignment vertical="center" wrapText="1"/>
      <protection locked="0"/>
    </xf>
    <xf numFmtId="0" fontId="35" fillId="10" borderId="7" xfId="7" applyFont="1" applyFill="1" applyAlignment="1">
      <alignment horizontal="left" vertical="center" wrapText="1"/>
    </xf>
    <xf numFmtId="0" fontId="24" fillId="3" borderId="0" xfId="0" applyFont="1" applyFill="1" applyAlignment="1">
      <alignment horizontal="center" vertical="center"/>
    </xf>
    <xf numFmtId="0" fontId="36" fillId="0" borderId="9" xfId="1" applyFont="1" applyBorder="1" applyAlignment="1" applyProtection="1">
      <alignment horizontal="center" vertical="center" wrapText="1"/>
      <protection locked="0"/>
    </xf>
    <xf numFmtId="0" fontId="36" fillId="0" borderId="14" xfId="1" applyFont="1" applyBorder="1" applyAlignment="1" applyProtection="1">
      <alignment horizontal="center" vertical="center" wrapText="1"/>
      <protection locked="0"/>
    </xf>
    <xf numFmtId="0" fontId="36" fillId="0" borderId="10" xfId="1"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9" fillId="8" borderId="9" xfId="9" applyFont="1" applyFill="1" applyBorder="1" applyAlignment="1">
      <alignment horizontal="center" vertical="center" wrapText="1"/>
    </xf>
    <xf numFmtId="0" fontId="29" fillId="8" borderId="14" xfId="9" applyFont="1" applyFill="1" applyBorder="1" applyAlignment="1">
      <alignment horizontal="center" vertical="center" wrapText="1"/>
    </xf>
    <xf numFmtId="0" fontId="29" fillId="8" borderId="25" xfId="9" applyFont="1" applyFill="1" applyBorder="1" applyAlignment="1">
      <alignment horizontal="center" vertical="center" wrapText="1"/>
    </xf>
    <xf numFmtId="0" fontId="25" fillId="2" borderId="0" xfId="0" applyFont="1" applyFill="1" applyAlignment="1">
      <alignment horizontal="left" vertical="center"/>
    </xf>
    <xf numFmtId="0" fontId="26" fillId="2" borderId="0" xfId="0" applyFont="1" applyFill="1" applyAlignment="1">
      <alignment horizontal="left" vertical="center"/>
    </xf>
    <xf numFmtId="0" fontId="30" fillId="8" borderId="7" xfId="9" applyFont="1" applyFill="1" applyAlignment="1">
      <alignment vertical="center"/>
    </xf>
    <xf numFmtId="0" fontId="32" fillId="0" borderId="9" xfId="0" applyFont="1" applyBorder="1" applyAlignment="1">
      <alignment horizontal="left" vertical="center"/>
    </xf>
    <xf numFmtId="0" fontId="32" fillId="0" borderId="14" xfId="0" applyFont="1" applyBorder="1" applyAlignment="1">
      <alignment vertical="center"/>
    </xf>
    <xf numFmtId="0" fontId="33" fillId="0" borderId="10" xfId="0" applyFont="1" applyBorder="1" applyAlignment="1">
      <alignment vertical="center"/>
    </xf>
    <xf numFmtId="0" fontId="29" fillId="8" borderId="9" xfId="9" applyFont="1" applyFill="1" applyBorder="1" applyAlignment="1">
      <alignment horizontal="left" vertical="center"/>
    </xf>
    <xf numFmtId="0" fontId="29" fillId="8" borderId="14" xfId="9" applyFont="1" applyFill="1" applyBorder="1" applyAlignment="1">
      <alignment horizontal="left" vertical="center"/>
    </xf>
    <xf numFmtId="0" fontId="29" fillId="8" borderId="10" xfId="9" applyFont="1" applyFill="1" applyBorder="1" applyAlignment="1">
      <alignment horizontal="left" vertical="center"/>
    </xf>
    <xf numFmtId="0" fontId="35" fillId="10" borderId="9" xfId="7" applyFont="1" applyFill="1" applyBorder="1" applyAlignment="1">
      <alignment horizontal="left" vertical="center" wrapText="1"/>
    </xf>
    <xf numFmtId="0" fontId="35" fillId="10" borderId="10" xfId="7" applyFont="1" applyFill="1" applyBorder="1" applyAlignment="1">
      <alignment horizontal="left" vertical="center" wrapText="1"/>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0" xfId="0" applyFont="1" applyBorder="1" applyAlignment="1">
      <alignment horizontal="center" vertical="center"/>
    </xf>
    <xf numFmtId="0" fontId="35" fillId="5" borderId="9" xfId="7" applyFont="1" applyBorder="1">
      <alignment vertical="center" wrapText="1"/>
    </xf>
    <xf numFmtId="0" fontId="35" fillId="5" borderId="14" xfId="7" applyFont="1" applyBorder="1">
      <alignment vertical="center" wrapText="1"/>
    </xf>
    <xf numFmtId="0" fontId="35" fillId="5" borderId="10" xfId="7" applyFont="1" applyBorder="1">
      <alignment vertical="center" wrapText="1"/>
    </xf>
    <xf numFmtId="0" fontId="32" fillId="2" borderId="28" xfId="0" applyFont="1" applyFill="1" applyBorder="1" applyAlignment="1">
      <alignment horizontal="left" vertical="center" wrapText="1"/>
    </xf>
    <xf numFmtId="0" fontId="32" fillId="2" borderId="0" xfId="0" applyFont="1" applyFill="1" applyAlignment="1">
      <alignment horizontal="left" vertical="center" wrapText="1"/>
    </xf>
    <xf numFmtId="0" fontId="50" fillId="10" borderId="9" xfId="7" applyFont="1" applyFill="1" applyBorder="1" applyAlignment="1">
      <alignment horizontal="center" vertical="center" wrapText="1"/>
    </xf>
    <xf numFmtId="0" fontId="50" fillId="10" borderId="14" xfId="7" applyFont="1" applyFill="1" applyBorder="1" applyAlignment="1">
      <alignment horizontal="center" vertical="center" wrapText="1"/>
    </xf>
    <xf numFmtId="0" fontId="50" fillId="10" borderId="10" xfId="7" applyFont="1" applyFill="1" applyBorder="1" applyAlignment="1">
      <alignment horizontal="center" vertical="center" wrapText="1"/>
    </xf>
    <xf numFmtId="0" fontId="24" fillId="3" borderId="9" xfId="0" applyFont="1" applyFill="1" applyBorder="1" applyAlignment="1" applyProtection="1">
      <alignment vertical="center" wrapText="1"/>
      <protection locked="0"/>
    </xf>
    <xf numFmtId="0" fontId="24" fillId="3" borderId="14" xfId="0" applyFont="1" applyFill="1" applyBorder="1" applyAlignment="1" applyProtection="1">
      <alignment vertical="center" wrapText="1"/>
      <protection locked="0"/>
    </xf>
    <xf numFmtId="0" fontId="24" fillId="3" borderId="10" xfId="0" applyFont="1" applyFill="1" applyBorder="1" applyAlignment="1" applyProtection="1">
      <alignment vertical="center" wrapText="1"/>
      <protection locked="0"/>
    </xf>
    <xf numFmtId="0" fontId="35" fillId="10" borderId="7" xfId="7" applyFont="1" applyFill="1">
      <alignment vertical="center" wrapText="1"/>
    </xf>
    <xf numFmtId="0" fontId="37" fillId="0" borderId="0" xfId="0" applyFont="1" applyAlignment="1">
      <alignment horizontal="left" vertical="center"/>
    </xf>
    <xf numFmtId="0" fontId="35" fillId="10" borderId="7" xfId="7" applyFont="1" applyFill="1" applyAlignment="1">
      <alignment horizontal="left" wrapText="1"/>
    </xf>
    <xf numFmtId="0" fontId="24" fillId="0" borderId="7" xfId="0" applyFont="1" applyBorder="1" applyAlignment="1" applyProtection="1">
      <alignment horizontal="center" vertical="center" wrapText="1"/>
      <protection locked="0"/>
    </xf>
    <xf numFmtId="0" fontId="35" fillId="10" borderId="20" xfId="7" applyFont="1" applyFill="1" applyBorder="1" applyAlignment="1">
      <alignment horizontal="left" vertical="center" wrapText="1"/>
    </xf>
    <xf numFmtId="0" fontId="35" fillId="10" borderId="6" xfId="7" applyFont="1" applyFill="1" applyBorder="1" applyAlignment="1">
      <alignment horizontal="left" vertical="center" wrapText="1"/>
    </xf>
    <xf numFmtId="0" fontId="35" fillId="5" borderId="21" xfId="7" applyFont="1" applyBorder="1" applyAlignment="1">
      <alignment horizontal="center" vertical="center" wrapText="1"/>
    </xf>
    <xf numFmtId="0" fontId="35" fillId="5" borderId="28" xfId="7" applyFont="1" applyBorder="1" applyAlignment="1">
      <alignment horizontal="center" vertical="center" wrapText="1"/>
    </xf>
    <xf numFmtId="0" fontId="35" fillId="5" borderId="24" xfId="7" applyFont="1" applyBorder="1" applyAlignment="1">
      <alignment horizontal="center" vertical="center" wrapText="1"/>
    </xf>
    <xf numFmtId="0" fontId="35" fillId="5" borderId="8" xfId="7" applyFont="1" applyBorder="1" applyAlignment="1">
      <alignment horizontal="center" vertical="center" wrapText="1"/>
    </xf>
    <xf numFmtId="0" fontId="35" fillId="5" borderId="23" xfId="7" applyFont="1" applyBorder="1" applyAlignment="1">
      <alignment horizontal="center" vertical="center" wrapText="1"/>
    </xf>
    <xf numFmtId="0" fontId="35" fillId="5" borderId="22" xfId="7" applyFont="1" applyBorder="1" applyAlignment="1">
      <alignment horizontal="center" vertical="center" wrapText="1"/>
    </xf>
    <xf numFmtId="0" fontId="24" fillId="0" borderId="16" xfId="0" applyFont="1" applyBorder="1" applyAlignment="1">
      <alignment vertical="center" wrapText="1"/>
    </xf>
    <xf numFmtId="0" fontId="24" fillId="0" borderId="14" xfId="0" applyFont="1" applyBorder="1" applyAlignment="1">
      <alignment vertical="center" wrapText="1"/>
    </xf>
    <xf numFmtId="0" fontId="24" fillId="0" borderId="17" xfId="0" applyFont="1" applyBorder="1" applyAlignment="1">
      <alignment vertical="center" wrapText="1"/>
    </xf>
    <xf numFmtId="0" fontId="29" fillId="8" borderId="25" xfId="9" applyFont="1" applyFill="1" applyBorder="1" applyAlignment="1">
      <alignment horizontal="center" vertical="center"/>
    </xf>
    <xf numFmtId="0" fontId="49" fillId="0" borderId="9" xfId="1" applyFont="1" applyBorder="1" applyAlignment="1" applyProtection="1">
      <alignment horizontal="center" vertical="center" wrapText="1"/>
      <protection locked="0"/>
    </xf>
    <xf numFmtId="0" fontId="49" fillId="0" borderId="14" xfId="1" applyFont="1" applyBorder="1" applyAlignment="1" applyProtection="1">
      <alignment horizontal="center" vertical="center" wrapText="1"/>
      <protection locked="0"/>
    </xf>
    <xf numFmtId="0" fontId="49" fillId="0" borderId="10" xfId="1" applyFont="1" applyBorder="1" applyAlignment="1" applyProtection="1">
      <alignment horizontal="center" vertical="center" wrapText="1"/>
      <protection locked="0"/>
    </xf>
    <xf numFmtId="0" fontId="56" fillId="14" borderId="9" xfId="9" applyFont="1" applyFill="1" applyBorder="1" applyAlignment="1">
      <alignment horizontal="center" vertical="center" wrapText="1"/>
    </xf>
    <xf numFmtId="0" fontId="56" fillId="14" borderId="14" xfId="9" applyFont="1" applyFill="1" applyBorder="1" applyAlignment="1">
      <alignment horizontal="center" vertical="center" wrapText="1"/>
    </xf>
    <xf numFmtId="0" fontId="56" fillId="14" borderId="10" xfId="9" applyFont="1" applyFill="1" applyBorder="1" applyAlignment="1">
      <alignment horizontal="center" vertical="center" wrapText="1"/>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29" fillId="8" borderId="7" xfId="9" applyFont="1" applyFill="1" applyAlignment="1">
      <alignment horizontal="center" vertical="center"/>
    </xf>
    <xf numFmtId="0" fontId="29" fillId="8" borderId="26" xfId="9" applyFont="1" applyFill="1" applyBorder="1" applyAlignment="1">
      <alignment horizontal="center" vertical="center"/>
    </xf>
    <xf numFmtId="0" fontId="46" fillId="8" borderId="7" xfId="9" applyFont="1" applyFill="1" applyAlignment="1">
      <alignment horizontal="center" vertical="center"/>
    </xf>
    <xf numFmtId="0" fontId="46" fillId="8" borderId="26" xfId="9" applyFont="1" applyFill="1" applyBorder="1" applyAlignment="1">
      <alignment horizontal="center" vertical="center"/>
    </xf>
    <xf numFmtId="0" fontId="39" fillId="0" borderId="0" xfId="0" applyFont="1" applyAlignment="1">
      <alignment horizontal="left" vertical="center" wrapText="1"/>
    </xf>
    <xf numFmtId="0" fontId="47" fillId="0" borderId="2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7" xfId="0" applyFont="1" applyBorder="1" applyAlignment="1">
      <alignment horizontal="center" vertical="center" wrapText="1"/>
    </xf>
    <xf numFmtId="0" fontId="71" fillId="10" borderId="20" xfId="1" applyFont="1" applyFill="1" applyBorder="1" applyAlignment="1" applyProtection="1">
      <alignment horizontal="center" vertical="center" wrapText="1"/>
    </xf>
    <xf numFmtId="0" fontId="71" fillId="10" borderId="32" xfId="1" applyFont="1" applyFill="1" applyBorder="1" applyAlignment="1" applyProtection="1">
      <alignment horizontal="center" vertical="center" wrapText="1"/>
    </xf>
    <xf numFmtId="0" fontId="39" fillId="10" borderId="14" xfId="7" applyFont="1" applyFill="1" applyBorder="1">
      <alignment vertical="center" wrapText="1"/>
    </xf>
    <xf numFmtId="0" fontId="39" fillId="10" borderId="10" xfId="7" applyFont="1" applyFill="1" applyBorder="1">
      <alignment vertical="center" wrapText="1"/>
    </xf>
    <xf numFmtId="0" fontId="33" fillId="0" borderId="8"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9" fillId="10" borderId="9" xfId="7" applyFont="1" applyFill="1" applyBorder="1">
      <alignmen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0" fontId="5" fillId="15" borderId="0" xfId="1" applyFill="1" applyAlignment="1" applyProtection="1">
      <alignment horizontal="center" vertical="center" wrapText="1"/>
    </xf>
    <xf numFmtId="0" fontId="35" fillId="10" borderId="14" xfId="7" applyFont="1" applyFill="1" applyBorder="1" applyAlignment="1">
      <alignment horizontal="left" vertical="center" wrapText="1"/>
    </xf>
    <xf numFmtId="0" fontId="24" fillId="0" borderId="20" xfId="1" applyFont="1" applyBorder="1" applyAlignment="1" applyProtection="1">
      <alignment horizontal="center" vertical="center" wrapText="1"/>
      <protection locked="0"/>
    </xf>
    <xf numFmtId="0" fontId="24" fillId="0" borderId="6" xfId="1" applyFont="1" applyBorder="1" applyAlignment="1" applyProtection="1">
      <alignment horizontal="center" vertical="center" wrapText="1"/>
      <protection locked="0"/>
    </xf>
    <xf numFmtId="0" fontId="35" fillId="10" borderId="21" xfId="7" applyFont="1" applyFill="1" applyBorder="1" applyAlignment="1">
      <alignment horizontal="left" vertical="center" wrapText="1"/>
    </xf>
    <xf numFmtId="0" fontId="35" fillId="10" borderId="28" xfId="7" applyFont="1" applyFill="1" applyBorder="1" applyAlignment="1">
      <alignment horizontal="left" vertical="center" wrapText="1"/>
    </xf>
    <xf numFmtId="0" fontId="35" fillId="10" borderId="24" xfId="7" applyFont="1" applyFill="1" applyBorder="1" applyAlignment="1">
      <alignment horizontal="left" vertical="center" wrapText="1"/>
    </xf>
    <xf numFmtId="0" fontId="61" fillId="8" borderId="9" xfId="9" applyFont="1" applyFill="1" applyBorder="1" applyAlignment="1">
      <alignment horizontal="center" vertical="center"/>
    </xf>
    <xf numFmtId="0" fontId="61" fillId="8" borderId="14" xfId="9" applyFont="1" applyFill="1" applyBorder="1" applyAlignment="1">
      <alignment horizontal="center" vertical="center"/>
    </xf>
    <xf numFmtId="0" fontId="61" fillId="8" borderId="10" xfId="9" applyFont="1" applyFill="1" applyBorder="1" applyAlignment="1">
      <alignment horizontal="center" vertical="center"/>
    </xf>
    <xf numFmtId="0" fontId="26" fillId="2" borderId="33" xfId="0" applyFont="1" applyFill="1" applyBorder="1" applyAlignment="1">
      <alignment horizontal="left" vertical="center"/>
    </xf>
    <xf numFmtId="0" fontId="24" fillId="0" borderId="9" xfId="1" applyFont="1" applyBorder="1" applyAlignment="1" applyProtection="1">
      <alignment horizontal="left" vertical="center" wrapText="1"/>
      <protection locked="0"/>
    </xf>
    <xf numFmtId="0" fontId="24" fillId="0" borderId="14" xfId="1" applyFont="1" applyBorder="1" applyAlignment="1" applyProtection="1">
      <alignment horizontal="left" vertical="center" wrapText="1"/>
      <protection locked="0"/>
    </xf>
    <xf numFmtId="0" fontId="24" fillId="0" borderId="10" xfId="1" applyFont="1" applyBorder="1" applyAlignment="1" applyProtection="1">
      <alignment horizontal="left" vertical="center" wrapText="1"/>
      <protection locked="0"/>
    </xf>
    <xf numFmtId="0" fontId="8" fillId="8" borderId="9" xfId="9" applyFont="1" applyFill="1" applyBorder="1" applyAlignment="1">
      <alignment horizontal="center" vertical="center"/>
    </xf>
    <xf numFmtId="0" fontId="8" fillId="8" borderId="10" xfId="9" applyFont="1" applyFill="1" applyBorder="1" applyAlignment="1">
      <alignment horizontal="center" vertical="center"/>
    </xf>
    <xf numFmtId="0" fontId="8" fillId="8" borderId="21" xfId="9" applyFont="1" applyFill="1" applyBorder="1" applyAlignment="1">
      <alignment horizontal="center" vertical="center"/>
    </xf>
    <xf numFmtId="0" fontId="8" fillId="8" borderId="14" xfId="9" applyFont="1" applyFill="1" applyBorder="1" applyAlignment="1">
      <alignment horizontal="center" vertical="center"/>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3" fillId="0" borderId="2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cellXfs>
  <cellStyles count="11">
    <cellStyle name="Estilo 1" xfId="5" xr:uid="{00000000-0005-0000-0000-000000000000}"/>
    <cellStyle name="Estilo 1 (sin bordes laterales)" xfId="6" xr:uid="{00000000-0005-0000-0000-000001000000}"/>
    <cellStyle name="Estilo 2" xfId="7" xr:uid="{00000000-0005-0000-0000-000002000000}"/>
    <cellStyle name="Estilo 3" xfId="8" xr:uid="{00000000-0005-0000-0000-000003000000}"/>
    <cellStyle name="Estilo 4" xfId="9" xr:uid="{00000000-0005-0000-0000-000004000000}"/>
    <cellStyle name="Hipervínculo" xfId="1" builtinId="8"/>
    <cellStyle name="Normal" xfId="0" builtinId="0"/>
    <cellStyle name="Normal 2" xfId="2" xr:uid="{00000000-0005-0000-0000-000007000000}"/>
    <cellStyle name="Normal 2 2" xfId="4" xr:uid="{00000000-0005-0000-0000-000008000000}"/>
    <cellStyle name="Normal 3" xfId="3" xr:uid="{00000000-0005-0000-0000-000009000000}"/>
    <cellStyle name="Normal 4" xfId="10" xr:uid="{3EEB1B51-D201-4834-BDDC-75B56C738DE1}"/>
  </cellStyles>
  <dxfs count="110">
    <dxf>
      <font>
        <condense val="0"/>
        <extend val="0"/>
        <color auto="1"/>
      </font>
      <fill>
        <patternFill>
          <bgColor indexed="34"/>
        </patternFill>
      </fill>
    </dxf>
    <dxf>
      <fill>
        <patternFill>
          <bgColor rgb="FFFFFF00"/>
        </patternFill>
      </fill>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8"/>
        </left>
        <right style="thin">
          <color indexed="8"/>
        </right>
        <top style="thin">
          <color indexed="8"/>
        </top>
        <bottom style="thin">
          <color indexed="8"/>
        </bottom>
      </border>
    </dxf>
    <dxf>
      <font>
        <condense val="0"/>
        <extend val="0"/>
        <color indexed="9"/>
      </font>
    </dxf>
    <dxf>
      <fill>
        <patternFill>
          <bgColor indexed="13"/>
        </patternFill>
      </fill>
      <border>
        <left style="thin">
          <color indexed="8"/>
        </left>
        <right style="thin">
          <color indexed="8"/>
        </right>
        <top style="thin">
          <color indexed="8"/>
        </top>
        <bottom style="thin">
          <color indexed="8"/>
        </bottom>
      </border>
    </dxf>
    <dxf>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ndense val="0"/>
        <extend val="0"/>
        <color indexed="8"/>
      </font>
      <fill>
        <patternFill>
          <bgColor indexed="13"/>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rgb="FF348FFF"/>
      </font>
    </dxf>
    <dxf>
      <font>
        <color rgb="FF348FFF"/>
      </font>
    </dxf>
    <dxf>
      <font>
        <color rgb="FF348FFF"/>
      </font>
    </dxf>
    <dxf>
      <fill>
        <patternFill>
          <bgColor rgb="FFFFFF00"/>
        </patternFill>
      </fill>
    </dxf>
    <dxf>
      <fill>
        <patternFill>
          <bgColor rgb="FFFFFF00"/>
        </patternFill>
      </fill>
    </dxf>
    <dxf>
      <font>
        <condense val="0"/>
        <extend val="0"/>
        <color auto="1"/>
      </font>
      <fill>
        <patternFill>
          <bgColor indexed="34"/>
        </patternFill>
      </fill>
    </dxf>
    <dxf>
      <font>
        <condense val="0"/>
        <extend val="0"/>
        <color auto="1"/>
      </font>
      <fill>
        <patternFill>
          <bgColor indexed="34"/>
        </patternFill>
      </fill>
    </dxf>
    <dxf>
      <font>
        <condense val="0"/>
        <extend val="0"/>
        <color indexed="8"/>
      </font>
      <fill>
        <patternFill>
          <bgColor indexed="13"/>
        </patternFill>
      </fill>
    </dxf>
    <dxf>
      <font>
        <condense val="0"/>
        <extend val="0"/>
        <color auto="1"/>
      </font>
      <fill>
        <patternFill>
          <bgColor indexed="34"/>
        </patternFill>
      </fill>
    </dxf>
    <dxf>
      <border>
        <left style="thin">
          <color indexed="8"/>
        </left>
        <top style="thin">
          <color indexed="8"/>
        </top>
        <bottom style="thin">
          <color indexed="8"/>
        </bottom>
      </border>
    </dxf>
    <dxf>
      <font>
        <condense val="0"/>
        <extend val="0"/>
        <color auto="1"/>
      </font>
      <fill>
        <patternFill>
          <bgColor indexed="13"/>
        </patternFill>
      </fill>
      <border>
        <left style="thin">
          <color indexed="8"/>
        </left>
        <right style="thin">
          <color indexed="8"/>
        </right>
        <top style="thin">
          <color indexed="8"/>
        </top>
        <bottom style="thin">
          <color indexed="8"/>
        </bottom>
      </border>
    </dxf>
    <dxf>
      <font>
        <condense val="0"/>
        <extend val="0"/>
        <color indexed="9"/>
      </font>
      <border>
        <left/>
        <right/>
        <top/>
        <bottom/>
      </border>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font>
        <color rgb="FFEBEAEB"/>
      </font>
    </dxf>
    <dxf>
      <font>
        <color rgb="FFEBEAEB"/>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rgb="FF348FFF"/>
        </patternFill>
      </fill>
      <border>
        <vertical/>
        <horizontal/>
      </border>
    </dxf>
    <dxf>
      <fill>
        <patternFill>
          <bgColor indexed="13"/>
        </patternFill>
      </fill>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rgb="FFFFFF00"/>
        </patternFill>
      </fill>
    </dxf>
  </dxfs>
  <tableStyles count="0" defaultTableStyle="TableStyleMedium9" defaultPivotStyle="PivotStyleLight16"/>
  <colors>
    <mruColors>
      <color rgb="FFEAEADE"/>
      <color rgb="FF348FFF"/>
      <color rgb="FF002A6C"/>
      <color rgb="FF84B626"/>
      <color rgb="FF047832"/>
      <color rgb="FFEAEAEA"/>
      <color rgb="FFEBEAEB"/>
      <color rgb="FF84B727"/>
      <color rgb="FFF2F2F2"/>
      <color rgb="FF0C6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486910</xdr:colOff>
      <xdr:row>1</xdr:row>
      <xdr:rowOff>217262</xdr:rowOff>
    </xdr:from>
    <xdr:to>
      <xdr:col>13</xdr:col>
      <xdr:colOff>704861</xdr:colOff>
      <xdr:row>6</xdr:row>
      <xdr:rowOff>27996</xdr:rowOff>
    </xdr:to>
    <xdr:pic>
      <xdr:nvPicPr>
        <xdr:cNvPr id="3" name="Gráfico 6">
          <a:extLst>
            <a:ext uri="{FF2B5EF4-FFF2-40B4-BE49-F238E27FC236}">
              <a16:creationId xmlns:a16="http://schemas.microsoft.com/office/drawing/2014/main" id="{08617C49-5551-433F-8335-AB23266E3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617553" y="462191"/>
          <a:ext cx="2286238" cy="1092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84480</xdr:colOff>
      <xdr:row>1</xdr:row>
      <xdr:rowOff>46870</xdr:rowOff>
    </xdr:from>
    <xdr:to>
      <xdr:col>11</xdr:col>
      <xdr:colOff>115459</xdr:colOff>
      <xdr:row>5</xdr:row>
      <xdr:rowOff>216379</xdr:rowOff>
    </xdr:to>
    <xdr:pic>
      <xdr:nvPicPr>
        <xdr:cNvPr id="2" name="Gráfico 6">
          <a:extLst>
            <a:ext uri="{FF2B5EF4-FFF2-40B4-BE49-F238E27FC236}">
              <a16:creationId xmlns:a16="http://schemas.microsoft.com/office/drawing/2014/main" id="{D22F9422-E73D-4FDB-92E2-CE4B85030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14230" y="294520"/>
          <a:ext cx="2288404" cy="10839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mpca/Downloads/orden_de_atencion_sel_2024%20cobertura%20segu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n de Atencion SEL"/>
      <sheetName val="Cobertura del seguro"/>
      <sheetName val="no borrar"/>
      <sheetName val="Hoja2"/>
      <sheetName val="Hoja1"/>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chs.cl/empresas/productos-y-servicios/articulos-productos-y-servicio/sel/productos" TargetMode="External"/><Relationship Id="rId1" Type="http://schemas.openxmlformats.org/officeDocument/2006/relationships/hyperlink" Target="http://www.achs.cl/se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48FFF"/>
    <pageSetUpPr fitToPage="1"/>
  </sheetPr>
  <dimension ref="A1:CR541"/>
  <sheetViews>
    <sheetView showGridLines="0" tabSelected="1" topLeftCell="A60" zoomScaleNormal="100" workbookViewId="0">
      <selection activeCell="G77" sqref="G77"/>
    </sheetView>
  </sheetViews>
  <sheetFormatPr baseColWidth="10" defaultColWidth="11.453125" defaultRowHeight="15" customHeight="1"/>
  <cols>
    <col min="1" max="1" width="2" style="3" customWidth="1"/>
    <col min="2" max="2" width="3.1796875" style="1" customWidth="1"/>
    <col min="3" max="3" width="54.453125" style="1" customWidth="1"/>
    <col min="4" max="4" width="4.81640625" style="1" customWidth="1"/>
    <col min="5" max="5" width="12.1796875" style="1" customWidth="1"/>
    <col min="6" max="6" width="38.453125" style="1" customWidth="1"/>
    <col min="7" max="7" width="5.81640625" style="1" customWidth="1"/>
    <col min="8" max="8" width="9.1796875" style="1" customWidth="1"/>
    <col min="9" max="9" width="5.81640625" style="1" customWidth="1"/>
    <col min="10" max="10" width="29.1796875" style="1" customWidth="1"/>
    <col min="11" max="11" width="19.1796875" style="1" customWidth="1"/>
    <col min="12" max="12" width="13.81640625" style="1" customWidth="1"/>
    <col min="13" max="13" width="15.81640625" style="1" customWidth="1"/>
    <col min="14" max="14" width="16.453125" style="3" bestFit="1" customWidth="1"/>
    <col min="15" max="15" width="1.54296875" style="25" customWidth="1"/>
    <col min="16" max="16" width="25.54296875" style="3" customWidth="1"/>
    <col min="17" max="17" width="11.81640625" style="3" customWidth="1"/>
    <col min="18" max="18" width="15.1796875" style="3" customWidth="1"/>
    <col min="19" max="24" width="6.81640625" style="3" customWidth="1"/>
    <col min="25" max="25" width="11.453125" style="25" customWidth="1"/>
    <col min="26" max="26" width="47.453125" style="25" hidden="1" customWidth="1"/>
    <col min="27" max="28" width="18.81640625" style="25" hidden="1" customWidth="1"/>
    <col min="29" max="29" width="11.453125" style="8" hidden="1" customWidth="1"/>
    <col min="30" max="30" width="11.453125" style="25" customWidth="1"/>
    <col min="31" max="31" width="34" style="25" customWidth="1"/>
    <col min="32" max="32" width="11.453125" style="25" customWidth="1"/>
    <col min="33" max="33" width="31.453125" style="25" customWidth="1"/>
    <col min="34" max="92" width="11.453125" style="25"/>
    <col min="93" max="16384" width="11.453125" style="26"/>
  </cols>
  <sheetData>
    <row r="1" spans="2:31" ht="19.5" customHeight="1" thickBot="1">
      <c r="B1" s="3"/>
      <c r="C1" s="3"/>
      <c r="D1" s="3"/>
      <c r="E1" s="3"/>
      <c r="F1" s="3"/>
      <c r="G1" s="3"/>
      <c r="H1" s="3"/>
      <c r="I1" s="3"/>
      <c r="J1" s="3"/>
      <c r="K1" s="3"/>
      <c r="L1" s="3"/>
      <c r="M1" s="3"/>
    </row>
    <row r="2" spans="2:31" ht="19.5" customHeight="1">
      <c r="B2" s="44"/>
      <c r="C2" s="45"/>
      <c r="D2" s="45"/>
      <c r="E2" s="45"/>
      <c r="F2" s="45"/>
      <c r="G2" s="45"/>
      <c r="H2" s="45"/>
      <c r="I2" s="45"/>
      <c r="J2" s="45"/>
      <c r="K2" s="45"/>
      <c r="L2" s="45"/>
      <c r="M2" s="45"/>
      <c r="N2" s="46"/>
    </row>
    <row r="3" spans="2:31" ht="21" customHeight="1">
      <c r="B3" s="47"/>
      <c r="C3" s="251" t="s">
        <v>528</v>
      </c>
      <c r="D3" s="252"/>
      <c r="E3" s="252"/>
      <c r="F3" s="252"/>
      <c r="G3" s="252"/>
      <c r="H3" s="252"/>
      <c r="I3" s="252"/>
      <c r="J3" s="252"/>
      <c r="K3" s="252"/>
      <c r="L3" s="252"/>
      <c r="M3" s="252"/>
      <c r="N3" s="48"/>
      <c r="O3" s="35"/>
      <c r="P3" s="32"/>
      <c r="Q3" s="32"/>
      <c r="R3" s="32"/>
      <c r="S3" s="32"/>
      <c r="T3" s="32"/>
      <c r="U3" s="32"/>
      <c r="V3" s="32"/>
      <c r="W3" s="32"/>
      <c r="X3" s="32"/>
    </row>
    <row r="4" spans="2:31" ht="24.75" customHeight="1">
      <c r="B4" s="47"/>
      <c r="C4" s="49"/>
      <c r="D4" s="49"/>
      <c r="E4" s="49"/>
      <c r="F4" s="49"/>
      <c r="G4" s="49"/>
      <c r="H4" s="49"/>
      <c r="I4" s="49"/>
      <c r="J4" s="49"/>
      <c r="K4" s="49"/>
      <c r="L4" s="49"/>
      <c r="M4" s="49"/>
      <c r="N4" s="50"/>
      <c r="Y4" s="42"/>
      <c r="AC4" s="9" t="s">
        <v>0</v>
      </c>
      <c r="AE4" s="9" t="s">
        <v>1</v>
      </c>
    </row>
    <row r="5" spans="2:31" ht="20.25" customHeight="1">
      <c r="B5" s="47"/>
      <c r="C5" s="51" t="s">
        <v>2</v>
      </c>
      <c r="D5" s="52"/>
      <c r="E5" s="52"/>
      <c r="F5" s="52"/>
      <c r="G5" s="52"/>
      <c r="H5" s="52"/>
      <c r="I5" s="52"/>
      <c r="J5" s="52"/>
      <c r="K5" s="52"/>
      <c r="L5" s="52"/>
      <c r="M5" s="52"/>
      <c r="N5" s="50"/>
      <c r="Y5" s="42"/>
      <c r="Z5" s="36" t="s">
        <v>3</v>
      </c>
      <c r="AC5" s="26" t="s">
        <v>4</v>
      </c>
      <c r="AE5" s="10" t="s">
        <v>5</v>
      </c>
    </row>
    <row r="6" spans="2:31" ht="15" customHeight="1">
      <c r="B6" s="47"/>
      <c r="C6" s="234" t="s">
        <v>6</v>
      </c>
      <c r="D6" s="253"/>
      <c r="E6" s="253"/>
      <c r="F6" s="253"/>
      <c r="G6" s="53"/>
      <c r="H6" s="54"/>
      <c r="I6" s="54"/>
      <c r="J6" s="54"/>
      <c r="K6" s="54"/>
      <c r="L6" s="54"/>
      <c r="M6" s="54"/>
      <c r="N6" s="50"/>
      <c r="Y6" s="42"/>
      <c r="Z6" s="37" t="s">
        <v>7</v>
      </c>
      <c r="AC6" s="26" t="s">
        <v>8</v>
      </c>
      <c r="AE6" s="11" t="s">
        <v>9</v>
      </c>
    </row>
    <row r="7" spans="2:31" ht="15" customHeight="1">
      <c r="B7" s="47"/>
      <c r="C7" s="254" t="s">
        <v>188</v>
      </c>
      <c r="D7" s="255"/>
      <c r="E7" s="255"/>
      <c r="F7" s="256"/>
      <c r="G7" s="55" t="s">
        <v>11</v>
      </c>
      <c r="H7" s="56"/>
      <c r="I7" s="56"/>
      <c r="J7" s="54"/>
      <c r="K7" s="54"/>
      <c r="L7" s="54"/>
      <c r="M7" s="54"/>
      <c r="N7" s="50"/>
      <c r="Y7" s="42"/>
      <c r="Z7" s="37" t="s">
        <v>10</v>
      </c>
      <c r="AC7" s="26" t="s">
        <v>12</v>
      </c>
      <c r="AE7" s="11" t="s">
        <v>13</v>
      </c>
    </row>
    <row r="8" spans="2:31" ht="8.25" customHeight="1">
      <c r="B8" s="47"/>
      <c r="C8" s="57"/>
      <c r="D8" s="58"/>
      <c r="E8" s="58"/>
      <c r="F8" s="59"/>
      <c r="G8" s="60"/>
      <c r="H8" s="60"/>
      <c r="I8" s="60"/>
      <c r="J8" s="61"/>
      <c r="K8" s="61"/>
      <c r="L8" s="61"/>
      <c r="M8" s="62"/>
      <c r="N8" s="50"/>
      <c r="Y8" s="42"/>
      <c r="Z8" s="37" t="s">
        <v>14</v>
      </c>
      <c r="AC8" s="26" t="s">
        <v>15</v>
      </c>
      <c r="AE8" s="11" t="s">
        <v>16</v>
      </c>
    </row>
    <row r="9" spans="2:31" ht="15" customHeight="1">
      <c r="B9" s="47"/>
      <c r="C9" s="257" t="s">
        <v>17</v>
      </c>
      <c r="D9" s="258"/>
      <c r="E9" s="258"/>
      <c r="F9" s="258"/>
      <c r="G9" s="258"/>
      <c r="H9" s="258"/>
      <c r="I9" s="258"/>
      <c r="J9" s="258"/>
      <c r="K9" s="258"/>
      <c r="L9" s="258"/>
      <c r="M9" s="259"/>
      <c r="N9" s="50"/>
      <c r="AC9" s="26" t="s">
        <v>18</v>
      </c>
      <c r="AE9" s="11" t="s">
        <v>19</v>
      </c>
    </row>
    <row r="10" spans="2:31" ht="38.5" customHeight="1">
      <c r="B10" s="47"/>
      <c r="C10" s="63" t="s">
        <v>20</v>
      </c>
      <c r="D10" s="265"/>
      <c r="E10" s="266"/>
      <c r="F10" s="267"/>
      <c r="G10" s="64"/>
      <c r="H10" s="64"/>
      <c r="I10" s="260" t="s">
        <v>21</v>
      </c>
      <c r="J10" s="261"/>
      <c r="K10" s="262"/>
      <c r="L10" s="263"/>
      <c r="M10" s="264"/>
      <c r="N10" s="50"/>
      <c r="AC10" s="26" t="s">
        <v>22</v>
      </c>
      <c r="AE10" s="11" t="s">
        <v>23</v>
      </c>
    </row>
    <row r="11" spans="2:31" ht="16" customHeight="1">
      <c r="B11" s="47"/>
      <c r="C11" s="280" t="s">
        <v>24</v>
      </c>
      <c r="D11" s="282"/>
      <c r="E11" s="283"/>
      <c r="F11" s="284"/>
      <c r="G11" s="64"/>
      <c r="H11" s="64"/>
      <c r="I11" s="260" t="s">
        <v>25</v>
      </c>
      <c r="J11" s="261"/>
      <c r="K11" s="262"/>
      <c r="L11" s="263"/>
      <c r="M11" s="264"/>
      <c r="N11" s="50"/>
      <c r="AC11" s="26"/>
      <c r="AE11" s="11"/>
    </row>
    <row r="12" spans="2:31" ht="16" customHeight="1">
      <c r="B12" s="47"/>
      <c r="C12" s="281"/>
      <c r="D12" s="285"/>
      <c r="E12" s="286"/>
      <c r="F12" s="287"/>
      <c r="G12" s="64"/>
      <c r="H12" s="64"/>
      <c r="I12" s="278" t="s">
        <v>26</v>
      </c>
      <c r="J12" s="278"/>
      <c r="K12" s="279"/>
      <c r="L12" s="279"/>
      <c r="M12" s="279"/>
      <c r="N12" s="50"/>
      <c r="AC12" s="26"/>
      <c r="AE12" s="11" t="s">
        <v>27</v>
      </c>
    </row>
    <row r="13" spans="2:31" ht="8.25" customHeight="1">
      <c r="B13" s="47"/>
      <c r="C13" s="58"/>
      <c r="D13" s="288"/>
      <c r="E13" s="289"/>
      <c r="F13" s="290"/>
      <c r="G13" s="65"/>
      <c r="H13" s="65"/>
      <c r="I13" s="65"/>
      <c r="J13" s="66"/>
      <c r="K13" s="67"/>
      <c r="L13" s="68"/>
      <c r="M13" s="69"/>
      <c r="N13" s="50"/>
      <c r="AC13" s="26"/>
      <c r="AE13" s="11" t="s">
        <v>28</v>
      </c>
    </row>
    <row r="14" spans="2:31" ht="15" customHeight="1">
      <c r="B14" s="47"/>
      <c r="C14" s="234" t="s">
        <v>29</v>
      </c>
      <c r="D14" s="234"/>
      <c r="E14" s="234"/>
      <c r="F14" s="234"/>
      <c r="G14" s="234"/>
      <c r="H14" s="234"/>
      <c r="I14" s="234"/>
      <c r="J14" s="234"/>
      <c r="K14" s="234"/>
      <c r="L14" s="234"/>
      <c r="M14" s="234"/>
      <c r="N14" s="50"/>
      <c r="Z14" s="38"/>
      <c r="AB14" s="185"/>
      <c r="AC14" s="26"/>
      <c r="AE14" s="11" t="s">
        <v>30</v>
      </c>
    </row>
    <row r="15" spans="2:31" ht="15" customHeight="1">
      <c r="B15" s="47"/>
      <c r="C15" s="63" t="s">
        <v>31</v>
      </c>
      <c r="D15" s="235"/>
      <c r="E15" s="236"/>
      <c r="F15" s="237"/>
      <c r="G15" s="237"/>
      <c r="H15" s="237"/>
      <c r="I15" s="237"/>
      <c r="J15" s="237"/>
      <c r="K15" s="237"/>
      <c r="L15" s="237"/>
      <c r="M15" s="238"/>
      <c r="N15" s="50"/>
      <c r="Z15" s="37"/>
      <c r="AB15" s="184"/>
      <c r="AC15" s="26"/>
      <c r="AE15" s="11" t="s">
        <v>32</v>
      </c>
    </row>
    <row r="16" spans="2:31" ht="16.5" customHeight="1">
      <c r="B16" s="47"/>
      <c r="C16" s="63" t="s">
        <v>33</v>
      </c>
      <c r="D16" s="242"/>
      <c r="E16" s="243"/>
      <c r="F16" s="243"/>
      <c r="G16" s="243"/>
      <c r="H16" s="244"/>
      <c r="I16" s="240" t="s">
        <v>34</v>
      </c>
      <c r="J16" s="240" t="s">
        <v>35</v>
      </c>
      <c r="K16" s="235"/>
      <c r="L16" s="236"/>
      <c r="M16" s="239"/>
      <c r="N16" s="50"/>
      <c r="Z16" s="170" t="s">
        <v>36</v>
      </c>
      <c r="AB16" s="184"/>
      <c r="AC16" s="26"/>
      <c r="AE16" s="11" t="s">
        <v>37</v>
      </c>
    </row>
    <row r="17" spans="2:33" ht="16.5" customHeight="1">
      <c r="B17" s="47"/>
      <c r="C17" s="63" t="s">
        <v>38</v>
      </c>
      <c r="D17" s="245"/>
      <c r="E17" s="246"/>
      <c r="F17" s="246"/>
      <c r="G17" s="246"/>
      <c r="H17" s="247"/>
      <c r="I17" s="276" t="s">
        <v>39</v>
      </c>
      <c r="J17" s="276" t="s">
        <v>40</v>
      </c>
      <c r="K17" s="273"/>
      <c r="L17" s="274"/>
      <c r="M17" s="275"/>
      <c r="N17" s="50"/>
      <c r="Z17" s="171" t="s">
        <v>41</v>
      </c>
      <c r="AB17" s="184"/>
      <c r="AC17" s="26"/>
      <c r="AE17" s="11" t="s">
        <v>42</v>
      </c>
    </row>
    <row r="18" spans="2:33" ht="15" customHeight="1">
      <c r="B18" s="47"/>
      <c r="C18" s="277" t="s">
        <v>43</v>
      </c>
      <c r="D18" s="277"/>
      <c r="E18" s="277"/>
      <c r="F18" s="277"/>
      <c r="G18" s="277"/>
      <c r="H18" s="277"/>
      <c r="I18" s="277"/>
      <c r="J18" s="277"/>
      <c r="K18" s="277"/>
      <c r="L18" s="277"/>
      <c r="M18" s="277"/>
      <c r="N18" s="50"/>
      <c r="Z18" s="172" t="s">
        <v>44</v>
      </c>
      <c r="AB18" s="184"/>
      <c r="AC18" s="26"/>
      <c r="AE18" s="11" t="s">
        <v>45</v>
      </c>
    </row>
    <row r="19" spans="2:33" ht="13.5" customHeight="1">
      <c r="B19" s="47"/>
      <c r="C19" s="49"/>
      <c r="D19" s="49"/>
      <c r="E19" s="49"/>
      <c r="F19" s="49"/>
      <c r="G19" s="54"/>
      <c r="H19" s="54"/>
      <c r="I19" s="241"/>
      <c r="J19" s="241"/>
      <c r="K19" s="241"/>
      <c r="L19" s="241"/>
      <c r="M19" s="241"/>
      <c r="N19" s="50"/>
      <c r="Z19" s="39"/>
      <c r="AB19" s="184"/>
      <c r="AC19" s="26"/>
      <c r="AE19" s="11" t="s">
        <v>46</v>
      </c>
    </row>
    <row r="20" spans="2:33" ht="11.25" customHeight="1">
      <c r="B20" s="70"/>
      <c r="C20" s="71" t="s">
        <v>47</v>
      </c>
      <c r="D20" s="72"/>
      <c r="E20" s="72"/>
      <c r="F20" s="72"/>
      <c r="G20" s="73"/>
      <c r="H20" s="73"/>
      <c r="I20" s="73"/>
      <c r="J20" s="49"/>
      <c r="K20" s="49"/>
      <c r="L20" s="49"/>
      <c r="M20" s="49"/>
      <c r="N20" s="50"/>
      <c r="AB20" s="184"/>
      <c r="AC20" s="26"/>
      <c r="AE20" s="11" t="s">
        <v>48</v>
      </c>
    </row>
    <row r="21" spans="2:33" ht="24" customHeight="1">
      <c r="B21" s="47"/>
      <c r="C21" s="209" t="s">
        <v>49</v>
      </c>
      <c r="D21" s="210"/>
      <c r="E21" s="210"/>
      <c r="F21" s="210"/>
      <c r="G21" s="210"/>
      <c r="H21" s="210"/>
      <c r="I21" s="210"/>
      <c r="J21" s="210"/>
      <c r="K21" s="210"/>
      <c r="L21" s="210"/>
      <c r="M21" s="210"/>
      <c r="N21" s="291"/>
      <c r="Z21" s="173"/>
      <c r="AC21" s="26"/>
      <c r="AE21" s="11" t="s">
        <v>50</v>
      </c>
      <c r="AG21" s="41"/>
    </row>
    <row r="22" spans="2:33" ht="34" customHeight="1">
      <c r="B22" s="47"/>
      <c r="C22" s="209" t="s">
        <v>51</v>
      </c>
      <c r="D22" s="210"/>
      <c r="E22" s="211"/>
      <c r="F22" s="209" t="s">
        <v>52</v>
      </c>
      <c r="G22" s="210"/>
      <c r="H22" s="211"/>
      <c r="I22" s="209" t="s">
        <v>53</v>
      </c>
      <c r="J22" s="210"/>
      <c r="K22" s="211"/>
      <c r="L22" s="248" t="s">
        <v>54</v>
      </c>
      <c r="M22" s="249"/>
      <c r="N22" s="250"/>
      <c r="Z22" s="173"/>
      <c r="AC22" s="26"/>
      <c r="AE22" s="11" t="s">
        <v>50</v>
      </c>
      <c r="AG22" s="41"/>
    </row>
    <row r="23" spans="2:33" ht="24.75" customHeight="1">
      <c r="B23" s="47"/>
      <c r="C23" s="77" t="s">
        <v>55</v>
      </c>
      <c r="D23" s="318"/>
      <c r="E23" s="319"/>
      <c r="F23" s="74" t="s">
        <v>56</v>
      </c>
      <c r="G23" s="150"/>
      <c r="H23" s="314" t="str">
        <f>IF(AND($C$7="Contratado (ocupacional)",OR($G23&lt;&gt;"",$G24&lt;&gt;"")),IF(OR(NOT(OR(Cobertura!K69="Si",Cobertura!K69="No")),NOT(OR(Cobertura!K70="Si",Cobertura!K70="No")),NOT(OR(Cobertura!K71="Si",Cobertura!K71="No"))),"Responder","Ya respondida"),"")</f>
        <v/>
      </c>
      <c r="I23" s="212" t="s">
        <v>57</v>
      </c>
      <c r="J23" s="213"/>
      <c r="K23" s="151"/>
      <c r="L23" s="204" t="s">
        <v>58</v>
      </c>
      <c r="M23" s="204"/>
      <c r="N23" s="152"/>
      <c r="Z23" s="161"/>
      <c r="AA23" s="194" t="s">
        <v>59</v>
      </c>
      <c r="AB23" s="194" t="s">
        <v>59</v>
      </c>
      <c r="AC23" s="26"/>
      <c r="AE23" s="11" t="s">
        <v>60</v>
      </c>
      <c r="AG23" s="41"/>
    </row>
    <row r="24" spans="2:33" ht="24.75" customHeight="1">
      <c r="B24" s="47"/>
      <c r="C24" s="74" t="s">
        <v>61</v>
      </c>
      <c r="D24" s="169"/>
      <c r="E24" s="196" t="str">
        <f>IF(AND($C$7="Contratado (ocupacional)",$D24&lt;&gt;""),IF(OR(NOT(OR(Cobertura!K11="Si",Cobertura!K11="No")),NOT(OR(Cobertura!K12="Si",Cobertura!K12="No")),NOT(OR(Cobertura!K13="Si",Cobertura!K13="No"))),"Responder","Ya respondida"),"")</f>
        <v/>
      </c>
      <c r="F24" s="74" t="s">
        <v>62</v>
      </c>
      <c r="G24" s="151"/>
      <c r="H24" s="315"/>
      <c r="I24" s="212" t="s">
        <v>63</v>
      </c>
      <c r="J24" s="213"/>
      <c r="K24" s="151"/>
      <c r="L24" s="204" t="s">
        <v>64</v>
      </c>
      <c r="M24" s="204"/>
      <c r="N24" s="152"/>
      <c r="S24" s="157"/>
      <c r="T24" s="157"/>
      <c r="U24" s="157"/>
      <c r="V24" s="157"/>
      <c r="W24" s="157"/>
      <c r="X24" s="157"/>
      <c r="Y24" s="157"/>
      <c r="Z24" s="167" t="s">
        <v>51</v>
      </c>
      <c r="AA24" s="168" t="s">
        <v>65</v>
      </c>
      <c r="AB24" s="168" t="s">
        <v>66</v>
      </c>
      <c r="AC24" s="158"/>
      <c r="AD24" s="157"/>
      <c r="AE24" s="159"/>
      <c r="AF24" s="157"/>
      <c r="AG24" s="160"/>
    </row>
    <row r="25" spans="2:33" ht="26.5" customHeight="1">
      <c r="B25" s="47"/>
      <c r="C25" s="74" t="s">
        <v>67</v>
      </c>
      <c r="D25" s="320"/>
      <c r="E25" s="321"/>
      <c r="F25" s="77" t="s">
        <v>68</v>
      </c>
      <c r="G25" s="150"/>
      <c r="H25" s="198" t="str">
        <f>IF(AND($C$7="Contratado (ocupacional)",$G25&lt;&gt;""),IF(OR(NOT(OR(Cobertura!K74="Si",Cobertura!K74="No")),NOT(OR(Cobertura!K75="Si",Cobertura!K75="No"))),"Responder","Ya respondida"),"")</f>
        <v/>
      </c>
      <c r="I25" s="316" t="s">
        <v>69</v>
      </c>
      <c r="J25" s="317"/>
      <c r="K25" s="151"/>
      <c r="L25" s="204" t="s">
        <v>70</v>
      </c>
      <c r="M25" s="204"/>
      <c r="N25" s="152"/>
      <c r="S25" s="157"/>
      <c r="T25" s="157"/>
      <c r="U25" s="157"/>
      <c r="V25" s="157"/>
      <c r="W25" s="157"/>
      <c r="X25" s="157"/>
      <c r="Y25" s="157"/>
      <c r="Z25" s="74" t="s">
        <v>71</v>
      </c>
      <c r="AA25" s="163" t="b">
        <f>AND($C$7="Contratado (ocupacional)",$D24&lt;&gt;"",OR(NOT(OR(Cobertura!K11="Si",Cobertura!K11="No")),NOT(OR(Cobertura!K12="Si",Cobertura!K12="No")),NOT(OR(Cobertura!K13="Si",Cobertura!K13="No"))))</f>
        <v>0</v>
      </c>
      <c r="AB25" s="164" t="b">
        <f>AND($C$7="Contratado (ocupacional)",$D$24&lt;&gt;"")</f>
        <v>0</v>
      </c>
      <c r="AC25" s="158"/>
      <c r="AD25" s="157"/>
      <c r="AE25" s="159"/>
      <c r="AF25" s="157"/>
      <c r="AG25" s="160"/>
    </row>
    <row r="26" spans="2:33" ht="26.5" customHeight="1">
      <c r="B26" s="47"/>
      <c r="C26" s="76" t="s">
        <v>72</v>
      </c>
      <c r="D26" s="318"/>
      <c r="E26" s="319"/>
      <c r="F26" s="74" t="s">
        <v>73</v>
      </c>
      <c r="G26" s="150"/>
      <c r="H26" s="198" t="str">
        <f>IF(AND($C$7="Contratado (ocupacional)",$G26&lt;&gt;""),IF(OR(NOT(OR(Cobertura!K78="Si",Cobertura!K78="No")),NOT(OR(Cobertura!K79="Si",Cobertura!K79="No"))),"Responder","Ya respondida"),"")</f>
        <v/>
      </c>
      <c r="I26" s="322" t="s">
        <v>74</v>
      </c>
      <c r="J26" s="317"/>
      <c r="K26" s="151"/>
      <c r="L26" s="204" t="s">
        <v>75</v>
      </c>
      <c r="M26" s="204"/>
      <c r="N26" s="152"/>
      <c r="S26" s="157"/>
      <c r="T26" s="157"/>
      <c r="U26" s="157"/>
      <c r="V26" s="157"/>
      <c r="W26" s="157"/>
      <c r="X26" s="157"/>
      <c r="Y26" s="157"/>
      <c r="Z26" s="74" t="s">
        <v>76</v>
      </c>
      <c r="AA26" s="163" t="b">
        <f>AND($C$7="Contratado (ocupacional)",$D27&lt;&gt;"",OR(NOT(OR(Cobertura!K16="Si",Cobertura!K16="No")),NOT(OR(Cobertura!K17="Si",Cobertura!K17="No")),NOT(OR(Cobertura!K18="Si",Cobertura!K18="No"))))</f>
        <v>0</v>
      </c>
      <c r="AB26" s="164" t="b">
        <f>AND($C$7="Contratado (ocupacional)",$D$27&lt;&gt;"")</f>
        <v>0</v>
      </c>
      <c r="AC26" s="158"/>
      <c r="AD26" s="157"/>
      <c r="AE26" s="159"/>
      <c r="AF26" s="157"/>
      <c r="AG26" s="160"/>
    </row>
    <row r="27" spans="2:33" ht="26.5" customHeight="1">
      <c r="B27" s="47"/>
      <c r="C27" s="74" t="s">
        <v>77</v>
      </c>
      <c r="D27" s="169"/>
      <c r="E27" s="196" t="str">
        <f>IF(AND($C$7="Contratado (ocupacional)",$D27&lt;&gt;""),IF(OR(NOT(OR(Cobertura!K16="Si",Cobertura!K16="No")),NOT(OR(Cobertura!K17="Si",Cobertura!K17="No")),NOT(OR(Cobertura!K18="Si",Cobertura!K18="No"))),"Responder","Ya respondida"),"")</f>
        <v/>
      </c>
      <c r="F27" s="74" t="s">
        <v>78</v>
      </c>
      <c r="G27" s="150"/>
      <c r="H27" s="198" t="str">
        <f>IF(AND($C$7="Contratado (ocupacional)",$G27&lt;&gt;""),IF(OR(NOT(OR(Cobertura!K82="Si",Cobertura!K82="No")),NOT(OR(Cobertura!K84="Si",Cobertura!K84="No"))),"Responder","Ya respondida"),"")</f>
        <v/>
      </c>
      <c r="I27" s="229" t="s">
        <v>79</v>
      </c>
      <c r="J27" s="230"/>
      <c r="K27" s="231"/>
      <c r="L27" s="204" t="s">
        <v>80</v>
      </c>
      <c r="M27" s="204"/>
      <c r="N27" s="152"/>
      <c r="S27" s="157"/>
      <c r="T27" s="157"/>
      <c r="U27" s="157"/>
      <c r="V27" s="157"/>
      <c r="W27" s="157"/>
      <c r="X27" s="157"/>
      <c r="Y27" s="157"/>
      <c r="Z27" s="77" t="s">
        <v>81</v>
      </c>
      <c r="AA27" s="163" t="b">
        <f>AND($C$7="Contratado (ocupacional)",$D28&lt;&gt;"",OR(NOT(OR(Cobertura!K21="Si",Cobertura!K21="No")),NOT(OR(Cobertura!K22="Si",Cobertura!K22="No")),NOT(OR(Cobertura!K23="Si",Cobertura!K23="No"))))</f>
        <v>0</v>
      </c>
      <c r="AB27" s="164" t="b">
        <f>AND($C$7="Contratado (ocupacional)",$D$28&lt;&gt;"")</f>
        <v>0</v>
      </c>
      <c r="AC27" s="158"/>
      <c r="AD27" s="157"/>
      <c r="AE27" s="159"/>
      <c r="AF27" s="157"/>
      <c r="AG27" s="160"/>
    </row>
    <row r="28" spans="2:33" ht="26.15" customHeight="1">
      <c r="B28" s="47"/>
      <c r="C28" s="77" t="s">
        <v>82</v>
      </c>
      <c r="D28" s="169"/>
      <c r="E28" s="196" t="str">
        <f>IF(AND($C$7="Contratado (ocupacional)",$D28&lt;&gt;""),IF(OR(NOT(OR(Cobertura!K21="Si",Cobertura!K21="No")),NOT(OR(Cobertura!K22="Si",Cobertura!K22="No")),NOT(OR(Cobertura!K23="Si",Cobertura!K23="No"))),"Responder","Ya respondida"),"")</f>
        <v/>
      </c>
      <c r="F28" s="74" t="s">
        <v>83</v>
      </c>
      <c r="G28" s="150"/>
      <c r="H28" s="199" t="str">
        <f>IF(AND($C$7="Contratado (ocupacional)",$G28&lt;&gt;""),IF(LEN(Cobertura!$D$87)&lt;10,"Responder","Ya respondida"),"")</f>
        <v/>
      </c>
      <c r="I28" s="232"/>
      <c r="J28" s="232"/>
      <c r="K28" s="233"/>
      <c r="L28" s="205" t="s">
        <v>84</v>
      </c>
      <c r="M28" s="206"/>
      <c r="N28" s="223"/>
      <c r="S28" s="157"/>
      <c r="T28" s="157"/>
      <c r="U28" s="157"/>
      <c r="V28" s="157"/>
      <c r="W28" s="157"/>
      <c r="X28" s="157"/>
      <c r="Y28" s="157"/>
      <c r="Z28" s="74" t="s">
        <v>85</v>
      </c>
      <c r="AA28" s="163" t="b">
        <f>AND($C$7="Contratado (ocupacional)",$D29&lt;&gt;"",OR(NOT(OR(Cobertura!K26="Si",Cobertura!K26="No")),NOT(OR(Cobertura!K27="Si",Cobertura!K27="No"))))</f>
        <v>0</v>
      </c>
      <c r="AB28" s="164" t="b">
        <f>AND($C$7="Contratado (ocupacional)",$D$29&lt;&gt;"")</f>
        <v>0</v>
      </c>
      <c r="AC28" s="158"/>
      <c r="AD28" s="157"/>
      <c r="AE28" s="159"/>
      <c r="AF28" s="157"/>
      <c r="AG28" s="160"/>
    </row>
    <row r="29" spans="2:33" ht="26.15" customHeight="1">
      <c r="B29" s="47"/>
      <c r="C29" s="74" t="s">
        <v>86</v>
      </c>
      <c r="D29" s="169"/>
      <c r="E29" s="196" t="str">
        <f>IF(AND($C$7="Contratado (ocupacional)",$D29&lt;&gt;""),IF(OR(NOT(OR(Cobertura!K26="Si",Cobertura!K26="No")),NOT(OR(Cobertura!K27="Si",Cobertura!K27="No"))),"Responder","Ya respondida"),"")</f>
        <v/>
      </c>
      <c r="F29" s="78" t="s">
        <v>87</v>
      </c>
      <c r="G29" s="169"/>
      <c r="H29" s="198" t="str">
        <f>IF(AND($C$7="Contratado (ocupacional)",$G29&lt;&gt;""),IF(OR(NOT(OR(Cobertura!K90="Si",Cobertura!K90="No")),NOT(OR(Cobertura!K91="Si",Cobertura!K91="No"))),"Responder","Ya respondida"),"")</f>
        <v/>
      </c>
      <c r="I29" s="205" t="s">
        <v>88</v>
      </c>
      <c r="J29" s="206"/>
      <c r="K29" s="202"/>
      <c r="L29" s="207"/>
      <c r="M29" s="208"/>
      <c r="N29" s="224"/>
      <c r="S29" s="157"/>
      <c r="T29" s="157"/>
      <c r="U29" s="157"/>
      <c r="V29" s="157"/>
      <c r="W29" s="157"/>
      <c r="X29" s="157"/>
      <c r="Y29" s="157"/>
      <c r="Z29" s="112" t="s">
        <v>89</v>
      </c>
      <c r="AA29" s="163" t="b">
        <f>AND($C$7="Contratado (ocupacional)",$D$30&lt;&gt;"",OR(NOT(OR(Cobertura!K30="Si",Cobertura!K30="No")),NOT(OR(Cobertura!K31="Si",Cobertura!K31="No"))))</f>
        <v>0</v>
      </c>
      <c r="AB29" s="164" t="b">
        <f>AND($C$7="Contratado (ocupacional)",$D$30&lt;&gt;"")</f>
        <v>0</v>
      </c>
      <c r="AC29" s="158"/>
      <c r="AD29" s="157"/>
      <c r="AE29" s="159"/>
      <c r="AF29" s="157"/>
      <c r="AG29" s="160"/>
    </row>
    <row r="30" spans="2:33" ht="26.15" customHeight="1">
      <c r="B30" s="47"/>
      <c r="C30" s="74" t="s">
        <v>90</v>
      </c>
      <c r="D30" s="150"/>
      <c r="E30" s="196" t="str">
        <f>IF(AND($C$7="Contratado (ocupacional)",$D30&lt;&gt;""),IF(OR(NOT(OR(Cobertura!K30="Si",Cobertura!K30="No")),NOT(OR(Cobertura!K31="Si",Cobertura!K31="No"))),"Responder","Ya respondida"),"")</f>
        <v/>
      </c>
      <c r="F30" s="74" t="s">
        <v>91</v>
      </c>
      <c r="G30" s="150"/>
      <c r="H30" s="199" t="str">
        <f>IF(AND($C$7="Contratado (ocupacional)",$G30&lt;&gt;""),IF(LEN(Cobertura!$D$87)&lt;10,"Responder","Ya respondida"),"")</f>
        <v/>
      </c>
      <c r="I30" s="207"/>
      <c r="J30" s="208"/>
      <c r="K30" s="203"/>
      <c r="L30" s="204" t="s">
        <v>92</v>
      </c>
      <c r="M30" s="204"/>
      <c r="N30" s="156"/>
      <c r="S30" s="157"/>
      <c r="T30" s="157"/>
      <c r="U30" s="157"/>
      <c r="V30" s="157"/>
      <c r="W30" s="157"/>
      <c r="X30" s="157"/>
      <c r="Y30" s="157"/>
      <c r="Z30" s="112" t="s">
        <v>93</v>
      </c>
      <c r="AA30" s="163" t="b">
        <f>AND($C$7="Contratado (ocupacional)",$D$31&lt;&gt;"",OR(NOT(OR(Cobertura!K34="Si",Cobertura!K34="No")),NOT(OR(Cobertura!K35="Si",Cobertura!K35="No"))))</f>
        <v>0</v>
      </c>
      <c r="AB30" s="164" t="b">
        <f>AND($C$7="Contratado (ocupacional)",$D$31&lt;&gt;"")</f>
        <v>0</v>
      </c>
      <c r="AC30" s="158"/>
      <c r="AD30" s="157"/>
      <c r="AE30" s="159"/>
      <c r="AF30" s="157"/>
      <c r="AG30" s="160"/>
    </row>
    <row r="31" spans="2:33" ht="26.15" customHeight="1">
      <c r="B31" s="47"/>
      <c r="C31" s="74" t="s">
        <v>94</v>
      </c>
      <c r="D31" s="150"/>
      <c r="E31" s="196" t="str">
        <f>IF(AND($C$7="Contratado (ocupacional)",$D31&lt;&gt;""),IF(OR(NOT(OR(Cobertura!K34="Si",Cobertura!K34="No")),NOT(OR(Cobertura!K35="Si",Cobertura!K35="No"))),"Responder","Ya respondida"),"")</f>
        <v/>
      </c>
      <c r="F31" s="74" t="s">
        <v>95</v>
      </c>
      <c r="G31" s="150"/>
      <c r="H31" s="199" t="str">
        <f>IF(AND($C$7="Contratado (ocupacional)",$G31&lt;&gt;""),IF(LEN(Cobertura!$D$87)&lt;10,"Responder","Ya respondida"),"")</f>
        <v/>
      </c>
      <c r="I31" s="212" t="s">
        <v>96</v>
      </c>
      <c r="J31" s="213"/>
      <c r="K31" s="174"/>
      <c r="L31" s="204" t="s">
        <v>97</v>
      </c>
      <c r="M31" s="204"/>
      <c r="N31" s="156"/>
      <c r="S31" s="157"/>
      <c r="T31" s="157"/>
      <c r="U31" s="157"/>
      <c r="V31" s="157"/>
      <c r="W31" s="157"/>
      <c r="X31" s="157"/>
      <c r="Y31" s="157"/>
      <c r="Z31" s="167" t="s">
        <v>98</v>
      </c>
      <c r="AA31" s="166"/>
      <c r="AB31" s="166"/>
      <c r="AC31" s="158"/>
      <c r="AD31" s="157"/>
      <c r="AE31" s="159"/>
      <c r="AF31" s="157"/>
      <c r="AG31" s="160"/>
    </row>
    <row r="32" spans="2:33" ht="24.75" customHeight="1">
      <c r="B32" s="47"/>
      <c r="C32" s="209" t="s">
        <v>98</v>
      </c>
      <c r="D32" s="210"/>
      <c r="E32" s="211"/>
      <c r="F32" s="74" t="s">
        <v>99</v>
      </c>
      <c r="G32" s="150"/>
      <c r="H32" s="199" t="str">
        <f>IF(AND($C$7="Contratado (ocupacional)",$G32&lt;&gt;""),IF(LEN(Cobertura!$D$87)&lt;10,"Responder","Ya respondida"),"")</f>
        <v/>
      </c>
      <c r="I32" s="205" t="s">
        <v>100</v>
      </c>
      <c r="J32" s="225"/>
      <c r="K32" s="227"/>
      <c r="L32" s="217" t="s">
        <v>101</v>
      </c>
      <c r="M32" s="218"/>
      <c r="N32" s="219"/>
      <c r="S32" s="157"/>
      <c r="T32" s="157"/>
      <c r="U32" s="157"/>
      <c r="V32" s="157"/>
      <c r="W32" s="157"/>
      <c r="X32" s="157"/>
      <c r="Y32" s="157"/>
      <c r="Z32" s="112" t="s">
        <v>102</v>
      </c>
      <c r="AA32" s="163" t="b">
        <f>AND($C$7="Contratado (ocupacional)",$D$33&lt;&gt;"",NOT(OR(Cobertura!K40="Si",Cobertura!K40="No")))</f>
        <v>0</v>
      </c>
      <c r="AB32" s="164" t="b">
        <f>AND($C$7="Contratado (ocupacional)",$D$33&lt;&gt;"")</f>
        <v>0</v>
      </c>
      <c r="AC32" s="158"/>
      <c r="AD32" s="157"/>
      <c r="AE32" s="159"/>
      <c r="AF32" s="157"/>
      <c r="AG32" s="160"/>
    </row>
    <row r="33" spans="1:96" ht="24.75" customHeight="1">
      <c r="B33" s="47"/>
      <c r="C33" s="74" t="s">
        <v>103</v>
      </c>
      <c r="D33" s="150"/>
      <c r="E33" s="196" t="str">
        <f>IF(AND($C$7="Contratado (ocupacional)",$D33&lt;&gt;""),IF(NOT(OR(Cobertura!K40="Si",Cobertura!K40="No")),"Responder","Ya respondida"),"")</f>
        <v/>
      </c>
      <c r="F33" s="74" t="s">
        <v>104</v>
      </c>
      <c r="G33" s="150"/>
      <c r="H33" s="201" t="str">
        <f>IF(AND($C$7="Contratado (ocupacional)",$G33&lt;&gt;""),IF(LEN(Cobertura!$D$87)&lt;10,"Responder","Ya respondida"),"")</f>
        <v/>
      </c>
      <c r="I33" s="207"/>
      <c r="J33" s="226"/>
      <c r="K33" s="228"/>
      <c r="L33" s="214" t="s">
        <v>105</v>
      </c>
      <c r="M33" s="215"/>
      <c r="N33" s="216"/>
      <c r="S33" s="157"/>
      <c r="T33" s="157"/>
      <c r="U33" s="157"/>
      <c r="V33" s="157"/>
      <c r="W33" s="157"/>
      <c r="X33" s="157"/>
      <c r="Y33" s="157"/>
      <c r="Z33" s="112" t="s">
        <v>106</v>
      </c>
      <c r="AA33" s="163" t="b">
        <f>AND($C$7="Contratado (ocupacional)",$D34&lt;&gt;"",NOT(OR(Cobertura!K43="Si",Cobertura!K43="No")))</f>
        <v>0</v>
      </c>
      <c r="AB33" s="164" t="b">
        <f>AND($C$7="Contratado (ocupacional)",$D34&lt;&gt;"")</f>
        <v>0</v>
      </c>
      <c r="AG33" s="160"/>
    </row>
    <row r="34" spans="1:96" ht="26.15" customHeight="1">
      <c r="B34" s="47"/>
      <c r="C34" s="74" t="s">
        <v>107</v>
      </c>
      <c r="D34" s="150"/>
      <c r="E34" s="196" t="str">
        <f>IF(AND($C$7="Contratado (ocupacional)",$D34&lt;&gt;""),IF(NOT(OR(Cobertura!K43="Si",Cobertura!K43="No")),"Responder","Ya respondida"),"")</f>
        <v/>
      </c>
      <c r="F34" s="74" t="s">
        <v>108</v>
      </c>
      <c r="G34" s="150"/>
      <c r="H34" s="198" t="str">
        <f>IF(AND($C$7="Contratado (ocupacional)",$G34&lt;&gt;""),IF(OR(NOT(OR(Cobertura!K94="Si",Cobertura!K94="No")),NOT(OR(Cobertura!K95="Si",Cobertura!K95="No"))),"Responder","Ya respondida"),"")</f>
        <v/>
      </c>
      <c r="I34" s="212" t="s">
        <v>109</v>
      </c>
      <c r="J34" s="213"/>
      <c r="K34" s="174"/>
      <c r="L34" s="220" t="s">
        <v>110</v>
      </c>
      <c r="M34" s="221"/>
      <c r="N34" s="222"/>
      <c r="S34" s="157"/>
      <c r="T34" s="157"/>
      <c r="U34" s="157"/>
      <c r="V34" s="157"/>
      <c r="W34" s="157"/>
      <c r="X34" s="157"/>
      <c r="Y34" s="157"/>
      <c r="Z34" s="74" t="s">
        <v>111</v>
      </c>
      <c r="AA34" s="150" t="b">
        <f>AND($C$7="Contratado (ocupacional)",$D35&lt;&gt;"",OR(NOT(OR(Cobertura!K46="Si",Cobertura!K46="No")),NOT(OR(Cobertura!K47="Si",Cobertura!K47="No"))))</f>
        <v>0</v>
      </c>
      <c r="AB34" s="164" t="b">
        <f>AND($C$7="Contratado (ocupacional)",$D35&lt;&gt;"")</f>
        <v>0</v>
      </c>
      <c r="AC34" s="158"/>
      <c r="AG34" s="160"/>
    </row>
    <row r="35" spans="1:96" ht="24.75" customHeight="1">
      <c r="B35" s="47"/>
      <c r="C35" s="74" t="s">
        <v>112</v>
      </c>
      <c r="D35" s="169"/>
      <c r="E35" s="196" t="str">
        <f>IF(AND($C$7="Contratado (ocupacional)",$D35&lt;&gt;""),IF(OR(NOT(OR(Cobertura!K46="Si",Cobertura!K46="No")),NOT(OR(Cobertura!K47="Si",Cobertura!K47="No"))),"Responder","Ya respondida"),"")</f>
        <v/>
      </c>
      <c r="F35" s="74" t="s">
        <v>113</v>
      </c>
      <c r="G35" s="186"/>
      <c r="H35" s="187"/>
      <c r="I35" s="212" t="s">
        <v>114</v>
      </c>
      <c r="J35" s="213"/>
      <c r="K35" s="174"/>
      <c r="L35" s="220"/>
      <c r="M35" s="221"/>
      <c r="N35" s="222"/>
      <c r="S35" s="157"/>
      <c r="T35" s="157"/>
      <c r="U35" s="157"/>
      <c r="V35" s="157"/>
      <c r="W35" s="157"/>
      <c r="X35" s="157"/>
      <c r="Y35" s="157"/>
      <c r="Z35" s="112" t="s">
        <v>115</v>
      </c>
      <c r="AA35" s="163" t="b">
        <f>AND($C$7="Contratado (ocupacional)",$D$38&lt;&gt;"",NOT(OR(Cobertura!K60="Si",Cobertura!K60="No")))</f>
        <v>0</v>
      </c>
      <c r="AB35" s="164" t="b">
        <f>AND($C$7="Contratado (ocupacional)",$D$38&lt;&gt;"")</f>
        <v>0</v>
      </c>
      <c r="AC35" s="158"/>
      <c r="AD35" s="157"/>
      <c r="AE35" s="159"/>
      <c r="AF35" s="157"/>
      <c r="AG35" s="160"/>
    </row>
    <row r="36" spans="1:96" ht="26.15" customHeight="1">
      <c r="B36" s="47"/>
      <c r="C36" s="75" t="s">
        <v>116</v>
      </c>
      <c r="D36" s="169"/>
      <c r="E36" s="196" t="str">
        <f>IF(AND($C$7="Contratado (ocupacional)",$D36&lt;&gt;""),IF(OR(NOT(OR(Cobertura!K50="Si",Cobertura!K50="No")),NOT(OR(Cobertura!K51="Si",Cobertura!K51="No")),NOT(OR(Cobertura!K52="Si",Cobertura!K52="No")),NOT(OR(Cobertura!K53="Si",Cobertura!K53="No"))),"Responder","Ya respondida"),"")</f>
        <v/>
      </c>
      <c r="F36" s="74" t="s">
        <v>117</v>
      </c>
      <c r="G36" s="169"/>
      <c r="H36" s="199" t="str">
        <f>IF(AND($C$7="Contratado (ocupacional)",$G36&lt;&gt;""),IF(OR(NOT(OR(Cobertura!K98="Si",Cobertura!K98="No")),NOT(OR(Cobertura!K99="Si",Cobertura!K99="No")),NOT(OR(Cobertura!K100="Si",Cobertura!K100="No")),NOT(OR(Cobertura!K101="Si",Cobertura!K101="No"))),"Responder","Ya respondida"),"")</f>
        <v/>
      </c>
      <c r="I36" s="212" t="s">
        <v>118</v>
      </c>
      <c r="J36" s="213"/>
      <c r="K36" s="174"/>
      <c r="L36" s="220"/>
      <c r="M36" s="221"/>
      <c r="N36" s="222"/>
      <c r="S36" s="157"/>
      <c r="T36" s="157"/>
      <c r="U36" s="157"/>
      <c r="V36" s="157"/>
      <c r="W36" s="157"/>
      <c r="X36" s="157"/>
      <c r="Y36" s="157"/>
      <c r="Z36" s="112" t="s">
        <v>119</v>
      </c>
      <c r="AA36" s="163" t="b">
        <f>AND($C$7="Contratado (ocupacional)",$D$39&lt;&gt;"",OR(NOT(OR(Cobertura!K63="Si",Cobertura!K63="No")),NOT(OR(Cobertura!K64="Si",Cobertura!K64="No"))))</f>
        <v>0</v>
      </c>
      <c r="AB36" s="164" t="b">
        <f>AND($C$7="Contratado (ocupacional)",$D$39&lt;&gt;"")</f>
        <v>0</v>
      </c>
      <c r="AC36" s="158"/>
      <c r="AD36" s="157"/>
      <c r="AE36" s="159"/>
      <c r="AF36" s="157"/>
      <c r="AG36" s="160"/>
    </row>
    <row r="37" spans="1:96" ht="26.15" customHeight="1">
      <c r="B37" s="47"/>
      <c r="C37" s="74" t="s">
        <v>120</v>
      </c>
      <c r="D37" s="169"/>
      <c r="E37" s="196" t="str">
        <f>IF(AND($C$7="Contratado (ocupacional)",$D37&lt;&gt;""),IF(OR(NOT(OR(Cobertura!K56="Si",Cobertura!K56="No")),NOT(OR(Cobertura!K57="Si",Cobertura!K57="No"))),"Responder","Ya respondida"),"")</f>
        <v/>
      </c>
      <c r="F37" s="74" t="s">
        <v>121</v>
      </c>
      <c r="G37" s="169"/>
      <c r="H37" s="198" t="str">
        <f>IF(AND($C$7="Contratado (ocupacional)",$G37&lt;&gt;""),IF(OR(NOT(OR(Cobertura!K104="Si",Cobertura!K104="No")),NOT(OR(Cobertura!K105="Si",Cobertura!K105="No"))),"Responder","Ya respondida"),"")</f>
        <v/>
      </c>
      <c r="I37" s="212" t="s">
        <v>529</v>
      </c>
      <c r="J37" s="213"/>
      <c r="K37" s="174"/>
      <c r="L37" s="80"/>
      <c r="M37" s="80"/>
      <c r="N37" s="81"/>
      <c r="S37" s="157"/>
      <c r="T37" s="157"/>
      <c r="U37" s="157"/>
      <c r="V37" s="157"/>
      <c r="W37" s="157"/>
      <c r="X37" s="157"/>
      <c r="Y37" s="157"/>
      <c r="Z37" s="75" t="s">
        <v>123</v>
      </c>
      <c r="AA37" s="153" t="b">
        <f>AND($C$7="Contratado (ocupacional)",$D36&lt;&gt;"",OR(NOT(OR(Cobertura!K50="Si",Cobertura!K50="No")),NOT(OR(Cobertura!K51="Si",Cobertura!K51="No")),NOT(OR(Cobertura!K52="Si",Cobertura!K52="No")),NOT(OR(Cobertura!K53="Si",Cobertura!K53="No"))))</f>
        <v>0</v>
      </c>
      <c r="AB37" s="164" t="b">
        <f>AND($C$7="Contratado (ocupacional)",$D$36&lt;&gt;"")</f>
        <v>0</v>
      </c>
      <c r="AC37" s="158"/>
      <c r="AD37" s="157"/>
      <c r="AE37" s="159"/>
      <c r="AF37" s="157"/>
      <c r="AG37" s="160"/>
    </row>
    <row r="38" spans="1:96" ht="24.75" customHeight="1">
      <c r="B38" s="47"/>
      <c r="C38" s="74" t="s">
        <v>124</v>
      </c>
      <c r="D38" s="150"/>
      <c r="E38" s="197" t="str">
        <f>IF(AND($C$7="Contratado (ocupacional)",$D38&lt;&gt;""),IF(NOT(OR(Cobertura!K60="Si",Cobertura!K60="No")),"Responder","Ya respondida"),"")</f>
        <v/>
      </c>
      <c r="F38" s="188" t="s">
        <v>125</v>
      </c>
      <c r="G38" s="189"/>
      <c r="H38" s="190"/>
      <c r="I38" s="212" t="s">
        <v>530</v>
      </c>
      <c r="J38" s="213"/>
      <c r="K38" s="155"/>
      <c r="L38" s="80"/>
      <c r="M38" s="80"/>
      <c r="N38" s="81"/>
      <c r="Z38" s="74" t="s">
        <v>126</v>
      </c>
      <c r="AA38" s="154" t="b">
        <f>AND($C$7="Contratado (ocupacional)",$D37&lt;&gt;"",OR(NOT(OR(Cobertura!K56="Si",Cobertura!K56="No")),NOT(OR(Cobertura!K57="Si",Cobertura!K57="No"))))</f>
        <v>0</v>
      </c>
      <c r="AB38" s="164" t="b">
        <f>AND($C$7="Contratado (ocupacional)",$D$37&lt;&gt;"")</f>
        <v>0</v>
      </c>
      <c r="AC38" s="26"/>
      <c r="AE38" s="11"/>
      <c r="AG38" s="41"/>
    </row>
    <row r="39" spans="1:96" ht="24.75" customHeight="1">
      <c r="B39" s="47"/>
      <c r="C39" s="74" t="s">
        <v>127</v>
      </c>
      <c r="D39" s="150"/>
      <c r="E39" s="197" t="str">
        <f>IF(AND($C$7="Contratado (ocupacional)",$D39&lt;&gt;""),IF(OR(NOT(OR(Cobertura!K63="Si",Cobertura!K63="No")),NOT(OR(Cobertura!K64="Si",Cobertura!K64="No"))),"Responder","Ya respondida"),"")</f>
        <v/>
      </c>
      <c r="F39" s="77" t="s">
        <v>125</v>
      </c>
      <c r="G39" s="298"/>
      <c r="H39" s="299"/>
      <c r="I39" s="212" t="s">
        <v>122</v>
      </c>
      <c r="J39" s="213"/>
      <c r="K39" s="155"/>
      <c r="L39" s="49"/>
      <c r="M39" s="49"/>
      <c r="N39" s="50"/>
      <c r="Z39" s="165" t="s">
        <v>52</v>
      </c>
      <c r="AA39" s="166"/>
      <c r="AB39" s="166"/>
      <c r="AC39" s="26"/>
      <c r="AE39" s="11"/>
      <c r="AG39" s="41"/>
    </row>
    <row r="40" spans="1:96" ht="24.75" customHeight="1">
      <c r="B40" s="47"/>
      <c r="C40" s="82"/>
      <c r="D40" s="82"/>
      <c r="E40" s="82"/>
      <c r="I40" s="79"/>
      <c r="J40" s="79"/>
      <c r="K40" s="79"/>
      <c r="L40" s="49"/>
      <c r="M40" s="49"/>
      <c r="N40" s="50"/>
      <c r="Z40" s="74" t="s">
        <v>128</v>
      </c>
      <c r="AA40" s="163" t="b">
        <f>AND($C$7="Contratado (ocupacional)",OR($G23&lt;&gt;"",$G24&lt;&gt;""),OR(NOT(OR(Cobertura!K69="Si",Cobertura!K69="No")),NOT(OR(Cobertura!K70="Si",Cobertura!K70="No")),NOT(OR(Cobertura!K71="Si",Cobertura!K71="No"))))</f>
        <v>0</v>
      </c>
      <c r="AB40" s="164" t="b">
        <f>AND($C$7="Contratado (ocupacional)",OR($G23&lt;&gt;"",G24&lt;&gt;""))</f>
        <v>0</v>
      </c>
      <c r="AC40" s="26"/>
      <c r="AE40" s="11"/>
      <c r="AG40" s="41"/>
    </row>
    <row r="41" spans="1:96" ht="18" customHeight="1">
      <c r="B41" s="47"/>
      <c r="C41" s="82"/>
      <c r="D41" s="82"/>
      <c r="E41" s="82"/>
      <c r="F41" s="49"/>
      <c r="G41" s="49"/>
      <c r="H41" s="49"/>
      <c r="I41" s="79"/>
      <c r="J41" s="79"/>
      <c r="K41" s="79"/>
      <c r="L41" s="49"/>
      <c r="M41" s="49"/>
      <c r="N41" s="50"/>
      <c r="Z41" s="116" t="s">
        <v>129</v>
      </c>
      <c r="AA41" s="163" t="b">
        <f>AND($C$7="Contratado (ocupacional)",$G25&lt;&gt;"",OR(NOT(OR(Cobertura!K74="Si",Cobertura!K74="No")),NOT(OR(Cobertura!K75="Si",Cobertura!K75="No"))))</f>
        <v>0</v>
      </c>
      <c r="AB41" s="164" t="b">
        <f>AND($C$7="Contratado (ocupacional)",$G25&lt;&gt;"")</f>
        <v>0</v>
      </c>
      <c r="AC41" s="26"/>
      <c r="AE41" s="11"/>
      <c r="AG41" s="41"/>
    </row>
    <row r="42" spans="1:96" ht="98.5" customHeight="1">
      <c r="B42" s="47"/>
      <c r="C42" s="295" t="str">
        <f>IF($AA$53,Z55,Z56)</f>
        <v xml:space="preserve">Ya respondiste las preguntas de la(s) batería(s) de en la hoja Cobertura. </v>
      </c>
      <c r="D42" s="296"/>
      <c r="E42" s="296"/>
      <c r="F42" s="296"/>
      <c r="G42" s="296"/>
      <c r="H42" s="296"/>
      <c r="I42" s="296"/>
      <c r="J42" s="296"/>
      <c r="K42" s="296"/>
      <c r="L42" s="296"/>
      <c r="M42" s="297"/>
      <c r="N42" s="50"/>
      <c r="Z42" s="112" t="s">
        <v>130</v>
      </c>
      <c r="AA42" s="163" t="b">
        <f>AND($C$7="Contratado (ocupacional)",$G26&lt;&gt;"",OR(NOT(OR(Cobertura!K78="Si",Cobertura!K78="No")),NOT(OR(Cobertura!K79="Si",Cobertura!K79="No"))))</f>
        <v>0</v>
      </c>
      <c r="AB42" s="164" t="b">
        <f>AND($C$7="Contratado (ocupacional)",$G26&lt;&gt;"")</f>
        <v>0</v>
      </c>
      <c r="AC42" s="26" t="s">
        <v>131</v>
      </c>
      <c r="AE42" s="11" t="s">
        <v>50</v>
      </c>
      <c r="AG42" s="41"/>
    </row>
    <row r="43" spans="1:96" s="25" customFormat="1" ht="14.5">
      <c r="A43" s="3"/>
      <c r="B43" s="47"/>
      <c r="C43" s="64"/>
      <c r="D43" s="64"/>
      <c r="E43" s="64"/>
      <c r="F43" s="64"/>
      <c r="G43" s="64"/>
      <c r="H43" s="64"/>
      <c r="I43" s="64"/>
      <c r="J43" s="64"/>
      <c r="K43" s="64"/>
      <c r="L43" s="64"/>
      <c r="M43" s="64"/>
      <c r="N43" s="50"/>
      <c r="P43" s="3"/>
      <c r="Q43" s="3"/>
      <c r="R43" s="3"/>
      <c r="S43" s="3"/>
      <c r="T43" s="3"/>
      <c r="U43" s="3"/>
      <c r="V43" s="3"/>
      <c r="W43" s="3"/>
      <c r="X43" s="3"/>
      <c r="Z43" s="112" t="s">
        <v>132</v>
      </c>
      <c r="AA43" s="163" t="b">
        <f>AND($C$7="Contratado (ocupacional)",$G27&lt;&gt;"",OR(NOT(OR(Cobertura!K82="Si",Cobertura!K82="No")),NOT(OR(Cobertura!K84="Si",Cobertura!K84="No"))))</f>
        <v>0</v>
      </c>
      <c r="AB43" s="164" t="b">
        <f>AND($C$7="Contratado (ocupacional)",$G27&lt;&gt;"")</f>
        <v>0</v>
      </c>
      <c r="AC43" s="26"/>
      <c r="AE43" s="11"/>
      <c r="AG43" s="41"/>
      <c r="CO43" s="26"/>
      <c r="CP43" s="26"/>
      <c r="CQ43" s="26"/>
      <c r="CR43" s="26"/>
    </row>
    <row r="44" spans="1:96" s="25" customFormat="1" ht="18.75" customHeight="1">
      <c r="A44" s="3"/>
      <c r="B44" s="47"/>
      <c r="C44" s="302" t="s">
        <v>133</v>
      </c>
      <c r="D44" s="302"/>
      <c r="E44" s="302"/>
      <c r="F44" s="302"/>
      <c r="G44" s="302"/>
      <c r="H44" s="302"/>
      <c r="I44" s="302"/>
      <c r="J44" s="302"/>
      <c r="K44" s="302"/>
      <c r="L44" s="302"/>
      <c r="M44" s="302"/>
      <c r="N44" s="303"/>
      <c r="P44" s="3"/>
      <c r="Q44" s="3"/>
      <c r="R44" s="3"/>
      <c r="S44" s="3"/>
      <c r="T44" s="3"/>
      <c r="U44" s="3"/>
      <c r="V44" s="3"/>
      <c r="W44" s="3"/>
      <c r="X44" s="3"/>
      <c r="Z44" s="112" t="s">
        <v>134</v>
      </c>
      <c r="AA44" s="163" t="b">
        <f>AND($C$7="Contratado (ocupacional)",$G29&lt;&gt;"",OR(NOT(OR(Cobertura!K90="Si",Cobertura!K90="No")),NOT(OR(Cobertura!K91="Si",Cobertura!K91="No"))))</f>
        <v>0</v>
      </c>
      <c r="AB44" s="153" t="b">
        <f>AND($C$7="Contratado (ocupacional)",$G29&lt;&gt;"")</f>
        <v>0</v>
      </c>
      <c r="AC44" s="26"/>
      <c r="AE44" s="11"/>
      <c r="AG44" s="41"/>
      <c r="CO44" s="26"/>
      <c r="CP44" s="26"/>
      <c r="CQ44" s="26"/>
      <c r="CR44" s="26"/>
    </row>
    <row r="45" spans="1:96" s="25" customFormat="1" ht="18.75" customHeight="1">
      <c r="A45" s="3"/>
      <c r="B45" s="47"/>
      <c r="C45" s="302" t="s">
        <v>135</v>
      </c>
      <c r="D45" s="302"/>
      <c r="E45" s="179"/>
      <c r="F45" s="302" t="s">
        <v>136</v>
      </c>
      <c r="G45" s="302"/>
      <c r="H45" s="179"/>
      <c r="I45" s="302" t="s">
        <v>137</v>
      </c>
      <c r="J45" s="302"/>
      <c r="K45" s="302"/>
      <c r="L45" s="302"/>
      <c r="M45" s="302"/>
      <c r="N45" s="303"/>
      <c r="P45" s="3"/>
      <c r="Q45" s="3"/>
      <c r="R45" s="3"/>
      <c r="S45" s="3"/>
      <c r="T45" s="3"/>
      <c r="U45" s="3"/>
      <c r="V45" s="3"/>
      <c r="W45" s="3"/>
      <c r="X45" s="3"/>
      <c r="Z45" s="112" t="s">
        <v>138</v>
      </c>
      <c r="AA45" s="163" t="b">
        <f>AND($C$7="Contratado (ocupacional)",G28&lt;&gt;"",LEN(Cobertura!$D$87)&lt;10)</f>
        <v>0</v>
      </c>
      <c r="AB45" s="164" t="b">
        <f>AND($C$7="Contratado (ocupacional)",G28&lt;&gt;"")</f>
        <v>0</v>
      </c>
      <c r="AC45" s="26"/>
      <c r="AE45" s="11"/>
      <c r="AG45" s="41"/>
      <c r="CO45" s="26"/>
      <c r="CP45" s="26"/>
      <c r="CQ45" s="26"/>
      <c r="CR45" s="26"/>
    </row>
    <row r="46" spans="1:96" s="25" customFormat="1" ht="18.75" customHeight="1">
      <c r="A46" s="3"/>
      <c r="B46" s="47"/>
      <c r="C46" s="74" t="s">
        <v>139</v>
      </c>
      <c r="D46" s="91"/>
      <c r="E46" s="183"/>
      <c r="F46" s="74" t="s">
        <v>140</v>
      </c>
      <c r="G46" s="91"/>
      <c r="H46" s="183"/>
      <c r="I46" s="204" t="s">
        <v>141</v>
      </c>
      <c r="J46" s="204"/>
      <c r="K46" s="92"/>
      <c r="L46" s="305" t="s">
        <v>142</v>
      </c>
      <c r="M46" s="306"/>
      <c r="N46" s="307"/>
      <c r="P46" s="3"/>
      <c r="Q46" s="3"/>
      <c r="R46" s="3"/>
      <c r="S46" s="3"/>
      <c r="T46" s="3"/>
      <c r="U46" s="3"/>
      <c r="V46" s="3"/>
      <c r="W46" s="3"/>
      <c r="X46" s="3"/>
      <c r="Z46" s="74" t="s">
        <v>482</v>
      </c>
      <c r="AA46" s="163" t="b">
        <f>AND($C$7="Contratado (ocupacional)",G30&lt;&gt;"",LEN(Cobertura!$D$87)&lt;10)</f>
        <v>0</v>
      </c>
      <c r="AB46" s="164" t="b">
        <f>AND($C$7="Contratado (ocupacional)",G30&lt;&gt;"")</f>
        <v>0</v>
      </c>
      <c r="AC46" s="26"/>
      <c r="AE46" s="11"/>
      <c r="AG46" s="41"/>
      <c r="CO46" s="26"/>
      <c r="CP46" s="26"/>
      <c r="CQ46" s="26"/>
      <c r="CR46" s="26"/>
    </row>
    <row r="47" spans="1:96" s="25" customFormat="1" ht="18.75" customHeight="1">
      <c r="A47" s="3"/>
      <c r="B47" s="47"/>
      <c r="C47" s="74" t="s">
        <v>144</v>
      </c>
      <c r="D47" s="91"/>
      <c r="E47" s="183"/>
      <c r="F47" s="111" t="s">
        <v>145</v>
      </c>
      <c r="G47" s="93"/>
      <c r="H47" s="183"/>
      <c r="I47" s="212" t="s">
        <v>146</v>
      </c>
      <c r="J47" s="213"/>
      <c r="K47" s="93"/>
      <c r="L47" s="308"/>
      <c r="M47" s="309"/>
      <c r="N47" s="310"/>
      <c r="P47" s="3"/>
      <c r="Q47" s="3"/>
      <c r="R47" s="3"/>
      <c r="S47" s="3"/>
      <c r="T47" s="3"/>
      <c r="U47" s="3"/>
      <c r="V47" s="3"/>
      <c r="W47" s="3"/>
      <c r="X47" s="3"/>
      <c r="Z47" s="74" t="s">
        <v>483</v>
      </c>
      <c r="AA47" s="163" t="b">
        <f>AND($C$7="Contratado (ocupacional)",G31&lt;&gt;"",LEN(Cobertura!$D$87)&lt;10)</f>
        <v>0</v>
      </c>
      <c r="AB47" s="164" t="b">
        <f t="shared" ref="AB47:AB49" si="0">AND($C$7="Contratado (ocupacional)",G31&lt;&gt;"")</f>
        <v>0</v>
      </c>
      <c r="AC47" s="158"/>
      <c r="AE47" s="11"/>
      <c r="AG47" s="41"/>
      <c r="CO47" s="26"/>
      <c r="CP47" s="26"/>
      <c r="CQ47" s="26"/>
      <c r="CR47" s="26"/>
    </row>
    <row r="48" spans="1:96" s="25" customFormat="1" ht="18.75" customHeight="1">
      <c r="A48" s="3"/>
      <c r="B48" s="47"/>
      <c r="C48" s="74" t="s">
        <v>148</v>
      </c>
      <c r="D48" s="91"/>
      <c r="E48" s="183"/>
      <c r="F48" s="74" t="s">
        <v>149</v>
      </c>
      <c r="G48" s="91"/>
      <c r="H48" s="183"/>
      <c r="I48" s="212" t="s">
        <v>150</v>
      </c>
      <c r="J48" s="213"/>
      <c r="K48" s="92"/>
      <c r="L48" s="308"/>
      <c r="M48" s="309"/>
      <c r="N48" s="310"/>
      <c r="P48" s="3"/>
      <c r="Q48" s="3"/>
      <c r="R48" s="3"/>
      <c r="S48" s="3"/>
      <c r="T48" s="3"/>
      <c r="U48" s="3"/>
      <c r="V48" s="3"/>
      <c r="W48" s="3"/>
      <c r="X48" s="3"/>
      <c r="Z48" s="74" t="s">
        <v>484</v>
      </c>
      <c r="AA48" s="163" t="b">
        <f>AND($C$7="Contratado (ocupacional)",G32&lt;&gt;"",LEN(Cobertura!$D$87)&lt;10)</f>
        <v>0</v>
      </c>
      <c r="AB48" s="164" t="b">
        <f t="shared" si="0"/>
        <v>0</v>
      </c>
      <c r="AC48" s="158"/>
      <c r="AE48" s="11"/>
      <c r="AG48" s="41"/>
      <c r="CO48" s="26"/>
      <c r="CP48" s="26"/>
      <c r="CQ48" s="26"/>
      <c r="CR48" s="26"/>
    </row>
    <row r="49" spans="1:96" s="25" customFormat="1" ht="18.75" customHeight="1">
      <c r="A49" s="3"/>
      <c r="B49" s="47"/>
      <c r="C49" s="74" t="s">
        <v>152</v>
      </c>
      <c r="D49" s="91"/>
      <c r="E49" s="183"/>
      <c r="F49" s="83"/>
      <c r="G49" s="83"/>
      <c r="H49" s="183"/>
      <c r="I49" s="204" t="s">
        <v>153</v>
      </c>
      <c r="J49" s="204"/>
      <c r="K49" s="92"/>
      <c r="L49" s="311"/>
      <c r="M49" s="312"/>
      <c r="N49" s="313"/>
      <c r="P49" s="3"/>
      <c r="Q49" s="3"/>
      <c r="R49" s="3"/>
      <c r="S49" s="3"/>
      <c r="T49" s="3"/>
      <c r="U49" s="3"/>
      <c r="V49" s="3"/>
      <c r="W49" s="3"/>
      <c r="X49" s="3"/>
      <c r="Z49" s="74" t="s">
        <v>485</v>
      </c>
      <c r="AA49" s="163" t="b">
        <f>AND($C$7="Contratado (ocupacional)",G33&lt;&gt;"",LEN(Cobertura!$D$87)&lt;10)</f>
        <v>0</v>
      </c>
      <c r="AB49" s="164" t="b">
        <f t="shared" si="0"/>
        <v>0</v>
      </c>
      <c r="AC49" s="158"/>
      <c r="AE49" s="11"/>
      <c r="AG49" s="41"/>
      <c r="CO49" s="26"/>
      <c r="CP49" s="26"/>
      <c r="CQ49" s="26"/>
      <c r="CR49" s="26"/>
    </row>
    <row r="50" spans="1:96" s="25" customFormat="1" ht="18.75" customHeight="1">
      <c r="A50" s="3"/>
      <c r="B50" s="47"/>
      <c r="C50" s="74" t="s">
        <v>154</v>
      </c>
      <c r="D50" s="91"/>
      <c r="E50" s="183"/>
      <c r="F50" s="85"/>
      <c r="G50" s="85"/>
      <c r="H50" s="85"/>
      <c r="I50" s="83"/>
      <c r="J50" s="83"/>
      <c r="K50" s="83"/>
      <c r="L50" s="94"/>
      <c r="M50" s="94"/>
      <c r="N50" s="95"/>
      <c r="P50" s="3"/>
      <c r="Q50" s="3"/>
      <c r="R50" s="3"/>
      <c r="S50" s="3"/>
      <c r="T50" s="3"/>
      <c r="U50" s="3"/>
      <c r="V50" s="3"/>
      <c r="W50" s="3"/>
      <c r="X50" s="3"/>
      <c r="Z50" s="112" t="s">
        <v>143</v>
      </c>
      <c r="AA50" s="163" t="b">
        <f>AND($C$7="Contratado (ocupacional)",$G34&lt;&gt;"",OR(NOT(OR(Cobertura!K94="Si",Cobertura!K94="No")),NOT(OR(Cobertura!K95="Si",Cobertura!K95="No"))))</f>
        <v>0</v>
      </c>
      <c r="AB50" s="164" t="b">
        <f>AND($C$7="Contratado (ocupacional)",$G34&lt;&gt;"")</f>
        <v>0</v>
      </c>
      <c r="AC50" s="158"/>
      <c r="AE50" s="11"/>
      <c r="AG50" s="41"/>
      <c r="CO50" s="26"/>
      <c r="CP50" s="26"/>
      <c r="CQ50" s="26"/>
      <c r="CR50" s="26"/>
    </row>
    <row r="51" spans="1:96" s="25" customFormat="1" ht="14.5">
      <c r="A51" s="3"/>
      <c r="B51" s="47"/>
      <c r="C51" s="85"/>
      <c r="D51" s="85"/>
      <c r="E51" s="85"/>
      <c r="F51" s="85"/>
      <c r="G51" s="85"/>
      <c r="H51" s="85"/>
      <c r="I51" s="304"/>
      <c r="J51" s="304"/>
      <c r="K51" s="304"/>
      <c r="L51" s="94"/>
      <c r="M51" s="94"/>
      <c r="N51" s="95"/>
      <c r="P51" s="3"/>
      <c r="Q51" s="3"/>
      <c r="R51" s="3"/>
      <c r="S51" s="3"/>
      <c r="T51" s="3"/>
      <c r="U51" s="3"/>
      <c r="V51" s="3"/>
      <c r="W51" s="3"/>
      <c r="X51" s="3"/>
      <c r="Z51" s="74" t="s">
        <v>147</v>
      </c>
      <c r="AA51" s="153" t="b">
        <f>AND($C$7="Contratado (ocupacional)",$G36&lt;&gt;"",OR(NOT(OR(Cobertura!K98="Si",Cobertura!K98="No")),NOT(OR(Cobertura!K99="Si",Cobertura!K99="No")),NOT(OR(Cobertura!K100="Si",Cobertura!K100="No")),NOT(OR(Cobertura!K101="Si",Cobertura!K101="No"))))</f>
        <v>0</v>
      </c>
      <c r="AB51" s="164" t="b">
        <f>AND($C$7="Contratado (ocupacional)",$G36&lt;&gt;"")</f>
        <v>0</v>
      </c>
      <c r="AC51" s="158"/>
      <c r="AG51" s="41"/>
      <c r="CO51" s="26"/>
      <c r="CP51" s="26"/>
      <c r="CQ51" s="26"/>
      <c r="CR51" s="26"/>
    </row>
    <row r="52" spans="1:96" s="25" customFormat="1" ht="15.75" customHeight="1">
      <c r="A52" s="3"/>
      <c r="B52" s="47"/>
      <c r="C52" s="96" t="s">
        <v>156</v>
      </c>
      <c r="D52" s="292"/>
      <c r="E52" s="293"/>
      <c r="F52" s="293"/>
      <c r="G52" s="293"/>
      <c r="H52" s="294"/>
      <c r="I52" s="97"/>
      <c r="J52" s="85"/>
      <c r="K52" s="98"/>
      <c r="L52" s="72"/>
      <c r="M52" s="72"/>
      <c r="N52" s="99"/>
      <c r="P52" s="3"/>
      <c r="Q52" s="3"/>
      <c r="R52" s="3"/>
      <c r="S52" s="3"/>
      <c r="T52" s="3"/>
      <c r="U52" s="3"/>
      <c r="V52" s="3"/>
      <c r="W52" s="3"/>
      <c r="X52" s="3"/>
      <c r="Z52" s="74" t="s">
        <v>151</v>
      </c>
      <c r="AA52" s="154" t="b">
        <f>AND($C$7="Contratado (ocupacional)",$G37&lt;&gt;"",OR(NOT(OR(Cobertura!K104="Si",Cobertura!K104="No")),NOT(OR(Cobertura!K105="Si",Cobertura!K105="No"))))</f>
        <v>0</v>
      </c>
      <c r="AB52" s="164" t="b">
        <f>AND($C$7="Contratado (ocupacional)",$G37&lt;&gt;"")</f>
        <v>0</v>
      </c>
      <c r="AC52" s="158"/>
      <c r="AG52" s="41"/>
      <c r="CO52" s="26"/>
      <c r="CP52" s="26"/>
      <c r="CQ52" s="26"/>
      <c r="CR52" s="26"/>
    </row>
    <row r="53" spans="1:96" s="25" customFormat="1" ht="15.75" customHeight="1">
      <c r="A53" s="3"/>
      <c r="B53" s="47"/>
      <c r="C53" s="100"/>
      <c r="D53" s="79"/>
      <c r="E53" s="79"/>
      <c r="F53" s="79"/>
      <c r="G53" s="101"/>
      <c r="H53" s="101"/>
      <c r="I53" s="101"/>
      <c r="J53" s="101"/>
      <c r="K53" s="102"/>
      <c r="L53" s="72"/>
      <c r="M53" s="72"/>
      <c r="N53" s="99"/>
      <c r="P53" s="3"/>
      <c r="Q53" s="3"/>
      <c r="R53" s="3"/>
      <c r="S53" s="3"/>
      <c r="T53" s="3"/>
      <c r="U53" s="3"/>
      <c r="V53" s="3"/>
      <c r="W53" s="3"/>
      <c r="X53" s="3"/>
      <c r="AA53" s="195" t="b">
        <f>OR(AA25:AA52)</f>
        <v>0</v>
      </c>
      <c r="AB53" s="195" t="b">
        <f>OR(AB25:AB52)</f>
        <v>0</v>
      </c>
      <c r="AC53" s="158"/>
      <c r="AG53" s="41"/>
      <c r="CO53" s="26"/>
      <c r="CP53" s="26"/>
      <c r="CQ53" s="26"/>
      <c r="CR53" s="26"/>
    </row>
    <row r="54" spans="1:96" s="25" customFormat="1" ht="19.5" customHeight="1">
      <c r="A54" s="3"/>
      <c r="B54" s="47"/>
      <c r="C54" s="300" t="s">
        <v>157</v>
      </c>
      <c r="D54" s="300"/>
      <c r="E54" s="300"/>
      <c r="F54" s="300"/>
      <c r="G54" s="300"/>
      <c r="H54" s="300"/>
      <c r="I54" s="300"/>
      <c r="J54" s="300"/>
      <c r="K54" s="300"/>
      <c r="L54" s="300"/>
      <c r="M54" s="300"/>
      <c r="N54" s="301"/>
      <c r="P54" s="3"/>
      <c r="Q54" s="3"/>
      <c r="R54" s="3"/>
      <c r="S54" s="3"/>
      <c r="T54" s="3"/>
      <c r="U54" s="3"/>
      <c r="V54" s="3"/>
      <c r="W54" s="3"/>
      <c r="X54" s="3"/>
      <c r="Z54" s="162"/>
      <c r="AA54" s="3" t="s">
        <v>481</v>
      </c>
      <c r="AB54" s="178" t="s">
        <v>155</v>
      </c>
      <c r="AC54" s="158"/>
      <c r="AG54" s="41"/>
      <c r="CO54" s="26"/>
      <c r="CP54" s="26"/>
      <c r="CQ54" s="26"/>
      <c r="CR54" s="26"/>
    </row>
    <row r="55" spans="1:96" s="25" customFormat="1" ht="51.75" customHeight="1">
      <c r="A55" s="3"/>
      <c r="B55" s="47"/>
      <c r="C55" s="270" t="s">
        <v>158</v>
      </c>
      <c r="D55" s="271"/>
      <c r="E55" s="272"/>
      <c r="F55" s="270" t="s">
        <v>159</v>
      </c>
      <c r="G55" s="271"/>
      <c r="H55" s="271"/>
      <c r="I55" s="272"/>
      <c r="J55" s="103" t="s">
        <v>160</v>
      </c>
      <c r="K55" s="104" t="s">
        <v>161</v>
      </c>
      <c r="L55" s="104" t="s">
        <v>162</v>
      </c>
      <c r="M55" s="103" t="s">
        <v>163</v>
      </c>
      <c r="N55" s="105" t="s">
        <v>164</v>
      </c>
      <c r="P55" s="3"/>
      <c r="Q55" s="3"/>
      <c r="R55" s="3"/>
      <c r="S55" s="3"/>
      <c r="T55" s="3"/>
      <c r="U55" s="3"/>
      <c r="V55" s="3"/>
      <c r="W55" s="3"/>
      <c r="X55" s="3"/>
      <c r="Z55" s="162" t="str">
        <f>"Responde las preguntas de la(s) batería(s) de "&amp;IF(AA25,Z25,"")&amp;IF(AA26,Z26,"")&amp;IF(AA27,Z27,"")&amp;IF(AA28,Z28,"")&amp;IF(AA29,Z29,"")&amp;IF(AA30,Z30,"")&amp;IF(AA31,Z31,"")&amp;IF(AA32,Z32,"")&amp;IF(AA33,Z33,"")&amp;IF(AA34,Z34,"")&amp;IF(AA35,Z35,"")&amp;IF(AA36,Z36,"")&amp;IF(AA37,Z37,"")&amp;IF(AA38,Z38,"")&amp;IF(AA40,Z40,"")&amp;IF(AA41,Z41,"")&amp;IF(AA42,Z42,"")&amp;IF(AA43,Z43,"")&amp;IF(AA44,Z44,"")&amp;IF(AA45,Z45,"")&amp;IF(AA46,Z46,"")&amp;IF(AA47,Z47,"")&amp;IF(AA47,Z47,"")&amp;IF(AA48,Z48,"")&amp;IF(AA49,Z49,"")&amp;IF(AA50,Z50,"")&amp;IF(AA51,Z51,"")&amp;IF(AA52,Z52,"")&amp;"en la hoja Cobertura. 
"&amp;UPPER("Se rechazarán las solicitudes que no tengan todas las respuestas
Debes estar en conocimiento que el artículo 43 de la Ley N°12.084, sanciona hasta con pena de presidio en grado medio a quienes entregan datos falsos a su Institución Previsional.")</f>
        <v>Responde las preguntas de la(s) batería(s) de en la hoja Cobertura. 
SE RECHAZARÁN LAS SOLICITUDES QUE NO TENGAN TODAS LAS RESPUESTAS
DEBES ESTAR EN CONOCIMIENTO QUE EL ARTÍCULO 43 DE LA LEY N°12.084, SANCIONA HASTA CON PENA DE PRESIDIO EN GRADO MEDIO A QUIENES ENTREGAN DATOS FALSOS A SU INSTITUCIÓN PREVISIONAL.</v>
      </c>
      <c r="AA55" s="3"/>
      <c r="AB55" s="3"/>
      <c r="AC55" s="158"/>
      <c r="AG55" s="41"/>
      <c r="CO55" s="26"/>
      <c r="CP55" s="26"/>
      <c r="CQ55" s="26"/>
      <c r="CR55" s="26"/>
    </row>
    <row r="56" spans="1:96" s="25" customFormat="1" ht="15.75" customHeight="1">
      <c r="A56" s="3"/>
      <c r="B56" s="47"/>
      <c r="C56" s="180"/>
      <c r="D56" s="181"/>
      <c r="E56" s="182"/>
      <c r="F56" s="245"/>
      <c r="G56" s="246"/>
      <c r="H56" s="246"/>
      <c r="I56" s="247"/>
      <c r="J56" s="106"/>
      <c r="K56" s="106"/>
      <c r="L56" s="106"/>
      <c r="M56" s="107"/>
      <c r="N56" s="108"/>
      <c r="P56" s="3"/>
      <c r="Q56" s="3"/>
      <c r="R56" s="3"/>
      <c r="S56" s="3"/>
      <c r="T56" s="3"/>
      <c r="U56" s="3"/>
      <c r="V56" s="3"/>
      <c r="W56" s="3"/>
      <c r="X56" s="3"/>
      <c r="Z56" s="162" t="str">
        <f>"Ya respondiste las preguntas de la(s) batería(s) de "&amp;IF(AB25,Z25,"")&amp;IF(AB26,Z26,"")&amp;IF(AB27,Z27,"")&amp;IF(AB28,Z28,"")&amp;IF(AB29,Z29,"")&amp;IF(AB30,Z30,"")&amp;IF(AB31,Z31,"")&amp;IF(AB32,Z32,"")&amp;IF(AB33,Z33,"")&amp;IF(AB34,Z34,"")&amp;IF(AB35,Z35,"")&amp;IF(AB36,Z36,"")&amp;IF(AB37,Z37,"")&amp;IF(AB38,Z38,"")&amp;IF(AB40,Z40,"")&amp;IF(AB41,Z41,"")&amp;IF(AB42,Z42,"")&amp;IF(AB43,Z43,"")&amp;IF(AB44,Z44,"")&amp;IF(AB45,Z45,"")&amp;IF(AB46,Z46,"")&amp;IF(AB47,Z47,"")&amp;IF(AB48,Z48,"")&amp;IF(AB49,Z49,"")&amp;IF(AB50,Z50,"")&amp;IF(AB51,Z51,"")&amp;IF(AB52,Z52,"")&amp;"en la hoja Cobertura. "</f>
        <v xml:space="preserve">Ya respondiste las preguntas de la(s) batería(s) de en la hoja Cobertura. </v>
      </c>
      <c r="AA56" s="3"/>
      <c r="AB56" s="3"/>
      <c r="AC56" s="158"/>
      <c r="AG56" s="41"/>
      <c r="CO56" s="26"/>
      <c r="CP56" s="26"/>
      <c r="CQ56" s="26"/>
      <c r="CR56" s="26"/>
    </row>
    <row r="57" spans="1:96" s="25" customFormat="1" ht="15.75" customHeight="1">
      <c r="A57" s="3"/>
      <c r="B57" s="47"/>
      <c r="C57" s="180"/>
      <c r="D57" s="181"/>
      <c r="E57" s="182"/>
      <c r="F57" s="245"/>
      <c r="G57" s="246"/>
      <c r="H57" s="246"/>
      <c r="I57" s="247"/>
      <c r="J57" s="106"/>
      <c r="K57" s="106"/>
      <c r="L57" s="106"/>
      <c r="M57" s="107"/>
      <c r="N57" s="108"/>
      <c r="P57" s="3"/>
      <c r="Q57" s="3"/>
      <c r="R57" s="3"/>
      <c r="S57" s="3"/>
      <c r="T57" s="3"/>
      <c r="U57" s="3"/>
      <c r="V57" s="3"/>
      <c r="W57" s="3"/>
      <c r="X57" s="3"/>
      <c r="Z57" s="162"/>
      <c r="AA57" s="3"/>
      <c r="AB57" s="3"/>
      <c r="AC57" s="158"/>
      <c r="AG57" s="41"/>
      <c r="CO57" s="26"/>
      <c r="CP57" s="26"/>
      <c r="CQ57" s="26"/>
      <c r="CR57" s="26"/>
    </row>
    <row r="58" spans="1:96" ht="15.75" customHeight="1">
      <c r="A58" s="1"/>
      <c r="B58" s="47"/>
      <c r="C58" s="180"/>
      <c r="D58" s="181"/>
      <c r="E58" s="182"/>
      <c r="F58" s="245"/>
      <c r="G58" s="246"/>
      <c r="H58" s="246"/>
      <c r="I58" s="247"/>
      <c r="J58" s="106"/>
      <c r="K58" s="106"/>
      <c r="L58" s="106"/>
      <c r="M58" s="107"/>
      <c r="N58" s="108"/>
      <c r="AC58" s="158"/>
      <c r="AG58" s="41"/>
      <c r="BX58" s="26"/>
      <c r="BY58" s="26"/>
      <c r="BZ58" s="26"/>
      <c r="CA58" s="26"/>
      <c r="CB58" s="26"/>
      <c r="CC58" s="26"/>
      <c r="CD58" s="26"/>
      <c r="CE58" s="26"/>
      <c r="CF58" s="26"/>
      <c r="CG58" s="26"/>
      <c r="CH58" s="26"/>
      <c r="CI58" s="26"/>
      <c r="CJ58" s="26"/>
      <c r="CK58" s="26"/>
      <c r="CL58" s="26"/>
      <c r="CM58" s="26"/>
      <c r="CN58" s="26"/>
    </row>
    <row r="59" spans="1:96" s="25" customFormat="1" ht="15.75" customHeight="1">
      <c r="A59" s="3"/>
      <c r="B59" s="47"/>
      <c r="C59" s="180"/>
      <c r="D59" s="181"/>
      <c r="E59" s="182"/>
      <c r="F59" s="245"/>
      <c r="G59" s="246"/>
      <c r="H59" s="246"/>
      <c r="I59" s="247"/>
      <c r="J59" s="106"/>
      <c r="K59" s="106"/>
      <c r="L59" s="106"/>
      <c r="M59" s="107"/>
      <c r="N59" s="108"/>
      <c r="P59" s="3"/>
      <c r="Q59" s="3"/>
      <c r="R59" s="3"/>
      <c r="S59" s="3"/>
      <c r="T59" s="3"/>
      <c r="U59" s="3"/>
      <c r="V59" s="3"/>
      <c r="W59" s="3"/>
      <c r="X59" s="3"/>
      <c r="AC59" s="158"/>
      <c r="AG59" s="41"/>
      <c r="CO59" s="26"/>
      <c r="CP59" s="26"/>
      <c r="CQ59" s="26"/>
      <c r="CR59" s="26"/>
    </row>
    <row r="60" spans="1:96" s="25" customFormat="1" ht="15.75" customHeight="1">
      <c r="A60" s="3"/>
      <c r="B60" s="47"/>
      <c r="C60" s="180"/>
      <c r="D60" s="181"/>
      <c r="E60" s="182"/>
      <c r="F60" s="245"/>
      <c r="G60" s="246"/>
      <c r="H60" s="246"/>
      <c r="I60" s="247"/>
      <c r="J60" s="106"/>
      <c r="K60" s="106"/>
      <c r="L60" s="106"/>
      <c r="M60" s="107"/>
      <c r="N60" s="108"/>
      <c r="P60" s="3"/>
      <c r="Q60" s="3"/>
      <c r="R60" s="3"/>
      <c r="S60" s="3"/>
      <c r="T60" s="3"/>
      <c r="U60" s="3"/>
      <c r="V60" s="3"/>
      <c r="W60" s="3"/>
      <c r="X60" s="3"/>
      <c r="AC60" s="158"/>
      <c r="AG60" s="41"/>
      <c r="CO60" s="26"/>
      <c r="CP60" s="26"/>
      <c r="CQ60" s="26"/>
      <c r="CR60" s="26"/>
    </row>
    <row r="61" spans="1:96" s="25" customFormat="1" ht="15.75" customHeight="1">
      <c r="A61" s="3"/>
      <c r="B61" s="47"/>
      <c r="C61" s="180"/>
      <c r="D61" s="181"/>
      <c r="E61" s="182"/>
      <c r="F61" s="245"/>
      <c r="G61" s="246"/>
      <c r="H61" s="246"/>
      <c r="I61" s="247"/>
      <c r="J61" s="106"/>
      <c r="K61" s="106"/>
      <c r="L61" s="106"/>
      <c r="M61" s="107"/>
      <c r="N61" s="108"/>
      <c r="P61" s="3"/>
      <c r="Q61" s="3"/>
      <c r="R61" s="3"/>
      <c r="S61" s="3"/>
      <c r="T61" s="3"/>
      <c r="U61" s="3"/>
      <c r="V61" s="3"/>
      <c r="W61" s="3"/>
      <c r="X61" s="3"/>
      <c r="AC61" s="158"/>
      <c r="AG61" s="41"/>
      <c r="CO61" s="26"/>
      <c r="CP61" s="26"/>
      <c r="CQ61" s="26"/>
      <c r="CR61" s="26"/>
    </row>
    <row r="62" spans="1:96" s="25" customFormat="1" ht="15.75" customHeight="1">
      <c r="A62" s="3"/>
      <c r="B62" s="109"/>
      <c r="C62" s="180"/>
      <c r="D62" s="181"/>
      <c r="E62" s="182"/>
      <c r="F62" s="245"/>
      <c r="G62" s="246"/>
      <c r="H62" s="246"/>
      <c r="I62" s="247"/>
      <c r="J62" s="106"/>
      <c r="K62" s="106"/>
      <c r="L62" s="106"/>
      <c r="M62" s="107"/>
      <c r="N62" s="108"/>
      <c r="O62" s="26"/>
      <c r="P62" s="1"/>
      <c r="Q62" s="1"/>
      <c r="R62" s="1"/>
      <c r="S62" s="1"/>
      <c r="T62" s="1"/>
      <c r="U62" s="1"/>
      <c r="V62" s="1"/>
      <c r="W62" s="1"/>
      <c r="X62" s="1"/>
      <c r="AC62" s="158"/>
      <c r="AG62" s="41"/>
      <c r="CO62" s="26"/>
      <c r="CP62" s="26"/>
      <c r="CQ62" s="26"/>
      <c r="CR62" s="26"/>
    </row>
    <row r="63" spans="1:96" s="25" customFormat="1" ht="15.75" customHeight="1">
      <c r="A63" s="3"/>
      <c r="B63" s="47"/>
      <c r="C63" s="180"/>
      <c r="D63" s="181"/>
      <c r="E63" s="182"/>
      <c r="F63" s="245"/>
      <c r="G63" s="246"/>
      <c r="H63" s="246"/>
      <c r="I63" s="247"/>
      <c r="J63" s="106"/>
      <c r="K63" s="106"/>
      <c r="L63" s="106"/>
      <c r="M63" s="107"/>
      <c r="N63" s="108"/>
      <c r="P63" s="3"/>
      <c r="Q63" s="3"/>
      <c r="R63" s="3"/>
      <c r="S63" s="3"/>
      <c r="T63" s="3"/>
      <c r="U63" s="3"/>
      <c r="V63" s="3"/>
      <c r="W63" s="3"/>
      <c r="X63" s="3"/>
      <c r="AC63" s="158"/>
      <c r="AG63" s="41"/>
      <c r="CO63" s="26"/>
      <c r="CP63" s="26"/>
      <c r="CQ63" s="26"/>
      <c r="CR63" s="26"/>
    </row>
    <row r="64" spans="1:96" s="25" customFormat="1" ht="15.75" customHeight="1">
      <c r="A64" s="3"/>
      <c r="B64" s="47"/>
      <c r="C64" s="180"/>
      <c r="D64" s="181"/>
      <c r="E64" s="182"/>
      <c r="F64" s="245"/>
      <c r="G64" s="246"/>
      <c r="H64" s="246"/>
      <c r="I64" s="247"/>
      <c r="J64" s="106"/>
      <c r="K64" s="106"/>
      <c r="L64" s="106"/>
      <c r="M64" s="107"/>
      <c r="N64" s="108"/>
      <c r="P64" s="3"/>
      <c r="Q64" s="3"/>
      <c r="R64" s="3"/>
      <c r="S64" s="3"/>
      <c r="T64" s="3"/>
      <c r="U64" s="3"/>
      <c r="V64" s="3"/>
      <c r="W64" s="3"/>
      <c r="X64" s="3"/>
      <c r="AC64" s="158"/>
      <c r="AG64" s="41"/>
      <c r="CO64" s="26"/>
      <c r="CP64" s="26"/>
      <c r="CQ64" s="26"/>
      <c r="CR64" s="26"/>
    </row>
    <row r="65" spans="1:96" s="25" customFormat="1" ht="15" customHeight="1">
      <c r="A65" s="3"/>
      <c r="B65" s="47"/>
      <c r="C65" s="180"/>
      <c r="D65" s="181"/>
      <c r="E65" s="182"/>
      <c r="F65" s="245"/>
      <c r="G65" s="246"/>
      <c r="H65" s="246"/>
      <c r="I65" s="247"/>
      <c r="J65" s="106"/>
      <c r="K65" s="106"/>
      <c r="L65" s="106"/>
      <c r="M65" s="107"/>
      <c r="N65" s="108"/>
      <c r="P65" s="3"/>
      <c r="Q65" s="3"/>
      <c r="R65" s="3"/>
      <c r="S65" s="3"/>
      <c r="T65" s="3"/>
      <c r="U65" s="3"/>
      <c r="V65" s="3"/>
      <c r="W65" s="3"/>
      <c r="X65" s="3"/>
      <c r="AC65" s="158"/>
      <c r="AG65" s="41"/>
      <c r="CO65" s="26"/>
      <c r="CP65" s="26"/>
      <c r="CQ65" s="26"/>
      <c r="CR65" s="26"/>
    </row>
    <row r="66" spans="1:96" s="25" customFormat="1" ht="42" customHeight="1">
      <c r="A66" s="3"/>
      <c r="B66" s="47"/>
      <c r="C66" s="268" t="s">
        <v>165</v>
      </c>
      <c r="D66" s="268"/>
      <c r="E66" s="268"/>
      <c r="F66" s="268"/>
      <c r="G66" s="268"/>
      <c r="H66" s="268"/>
      <c r="I66" s="268"/>
      <c r="J66" s="268"/>
      <c r="K66" s="268"/>
      <c r="L66" s="268"/>
      <c r="M66" s="268"/>
      <c r="N66" s="50"/>
      <c r="P66" s="3"/>
      <c r="Q66" s="3"/>
      <c r="R66" s="3"/>
      <c r="S66" s="3"/>
      <c r="T66" s="3"/>
      <c r="U66" s="3"/>
      <c r="V66" s="3"/>
      <c r="W66" s="3"/>
      <c r="X66" s="3"/>
      <c r="AC66" s="158"/>
      <c r="AG66" s="41"/>
      <c r="CO66" s="26"/>
      <c r="CP66" s="26"/>
      <c r="CQ66" s="26"/>
      <c r="CR66" s="26"/>
    </row>
    <row r="67" spans="1:96" s="25" customFormat="1" ht="19.5" customHeight="1">
      <c r="A67" s="3"/>
      <c r="B67" s="47"/>
      <c r="C67" s="269"/>
      <c r="D67" s="269"/>
      <c r="E67" s="269"/>
      <c r="F67" s="269"/>
      <c r="G67" s="269"/>
      <c r="H67" s="269"/>
      <c r="I67" s="269"/>
      <c r="J67" s="269"/>
      <c r="K67" s="269"/>
      <c r="L67" s="269"/>
      <c r="M67" s="269"/>
      <c r="N67" s="50"/>
      <c r="P67" s="3"/>
      <c r="Q67" s="3"/>
      <c r="R67" s="3"/>
      <c r="S67" s="3"/>
      <c r="T67" s="3"/>
      <c r="U67" s="3"/>
      <c r="V67" s="3"/>
      <c r="W67" s="3"/>
      <c r="X67" s="3"/>
      <c r="AC67" s="158"/>
      <c r="AG67" s="41"/>
      <c r="CO67" s="26"/>
      <c r="CP67" s="26"/>
      <c r="CQ67" s="26"/>
      <c r="CR67" s="26"/>
    </row>
    <row r="68" spans="1:96" s="25" customFormat="1" ht="15.75" customHeight="1">
      <c r="A68" s="3"/>
      <c r="B68" s="47"/>
      <c r="C68" s="269"/>
      <c r="D68" s="269"/>
      <c r="E68" s="269"/>
      <c r="F68" s="269"/>
      <c r="G68" s="269"/>
      <c r="H68" s="269"/>
      <c r="I68" s="269"/>
      <c r="J68" s="269"/>
      <c r="K68" s="269"/>
      <c r="L68" s="269"/>
      <c r="M68" s="269"/>
      <c r="N68" s="50"/>
      <c r="P68" s="3"/>
      <c r="Q68" s="3"/>
      <c r="R68" s="3"/>
      <c r="S68" s="3"/>
      <c r="T68" s="3"/>
      <c r="U68" s="3"/>
      <c r="V68" s="3"/>
      <c r="W68" s="3"/>
      <c r="X68" s="3"/>
      <c r="AC68" s="158"/>
      <c r="AG68" s="41"/>
      <c r="CO68" s="26"/>
      <c r="CP68" s="26"/>
      <c r="CQ68" s="26"/>
      <c r="CR68" s="26"/>
    </row>
    <row r="69" spans="1:96" s="25" customFormat="1" ht="7.5" customHeight="1" thickBot="1">
      <c r="A69" s="3"/>
      <c r="B69" s="2"/>
      <c r="C69" s="5"/>
      <c r="D69" s="5"/>
      <c r="E69" s="5"/>
      <c r="F69" s="5"/>
      <c r="G69" s="5"/>
      <c r="H69" s="5"/>
      <c r="I69" s="5"/>
      <c r="J69" s="5"/>
      <c r="K69" s="5"/>
      <c r="L69" s="5"/>
      <c r="M69" s="5"/>
      <c r="N69" s="4"/>
      <c r="P69" s="3"/>
      <c r="Q69" s="3"/>
      <c r="R69" s="3"/>
      <c r="S69" s="3"/>
      <c r="T69" s="3"/>
      <c r="U69" s="3"/>
      <c r="V69" s="3"/>
      <c r="W69" s="3"/>
      <c r="X69" s="3"/>
      <c r="Z69" s="175"/>
      <c r="AA69" s="157"/>
      <c r="AB69" s="157"/>
      <c r="AC69" s="158"/>
      <c r="AG69" s="41"/>
      <c r="CO69" s="26"/>
      <c r="CP69" s="26"/>
      <c r="CQ69" s="26"/>
      <c r="CR69" s="26"/>
    </row>
    <row r="70" spans="1:96" s="25" customFormat="1" ht="15" customHeight="1">
      <c r="A70" s="3"/>
      <c r="B70" s="32"/>
      <c r="C70" s="23"/>
      <c r="D70" s="23"/>
      <c r="E70" s="23"/>
      <c r="F70" s="23"/>
      <c r="G70" s="23"/>
      <c r="H70" s="23"/>
      <c r="I70" s="23"/>
      <c r="J70" s="1"/>
      <c r="K70" s="1"/>
      <c r="L70" s="1"/>
      <c r="M70" s="1"/>
      <c r="N70" s="3"/>
      <c r="P70" s="3"/>
      <c r="Q70" s="3"/>
      <c r="R70" s="3"/>
      <c r="S70" s="3"/>
      <c r="T70" s="3"/>
      <c r="U70" s="3"/>
      <c r="V70" s="3"/>
      <c r="W70" s="3"/>
      <c r="X70" s="3"/>
      <c r="Z70" s="175"/>
      <c r="AA70" s="157"/>
      <c r="AB70" s="157"/>
      <c r="AC70" s="158"/>
      <c r="AG70" s="41"/>
      <c r="CO70" s="26"/>
      <c r="CP70" s="26"/>
      <c r="CQ70" s="26"/>
      <c r="CR70" s="26"/>
    </row>
    <row r="71" spans="1:96" s="25" customFormat="1" ht="15" customHeight="1">
      <c r="A71" s="3"/>
      <c r="B71" s="32"/>
      <c r="C71" s="7"/>
      <c r="D71" s="23"/>
      <c r="E71" s="23"/>
      <c r="F71" s="23"/>
      <c r="G71" s="23"/>
      <c r="H71" s="23"/>
      <c r="I71" s="23"/>
      <c r="J71" s="1"/>
      <c r="K71" s="1"/>
      <c r="L71" s="1"/>
      <c r="M71" s="1"/>
      <c r="N71" s="3"/>
      <c r="P71" s="3"/>
      <c r="Q71" s="3"/>
      <c r="R71" s="3"/>
      <c r="S71" s="3"/>
      <c r="T71" s="3"/>
      <c r="U71" s="3"/>
      <c r="V71" s="3"/>
      <c r="W71" s="3"/>
      <c r="X71" s="3"/>
      <c r="Z71" s="175"/>
      <c r="AA71" s="157"/>
      <c r="AB71" s="157"/>
      <c r="AC71" s="26" t="s">
        <v>167</v>
      </c>
      <c r="AG71" s="41"/>
      <c r="CO71" s="26"/>
      <c r="CP71" s="26"/>
      <c r="CQ71" s="26"/>
      <c r="CR71" s="26"/>
    </row>
    <row r="72" spans="1:96" s="25" customFormat="1" ht="15" customHeight="1">
      <c r="A72" s="3"/>
      <c r="B72" s="32"/>
      <c r="C72" s="1"/>
      <c r="D72" s="1"/>
      <c r="E72" s="1"/>
      <c r="F72" s="6"/>
      <c r="G72" s="1"/>
      <c r="H72" s="1"/>
      <c r="I72" s="1"/>
      <c r="J72" s="1"/>
      <c r="K72" s="1"/>
      <c r="L72" s="1"/>
      <c r="M72" s="1"/>
      <c r="N72" s="3"/>
      <c r="P72" s="3"/>
      <c r="Q72" s="3"/>
      <c r="R72" s="3"/>
      <c r="S72" s="3"/>
      <c r="T72" s="3"/>
      <c r="U72" s="3"/>
      <c r="V72" s="3"/>
      <c r="W72" s="3"/>
      <c r="X72" s="3"/>
      <c r="Z72" s="175"/>
      <c r="AA72" s="157"/>
      <c r="AB72" s="157"/>
      <c r="AC72" s="26" t="s">
        <v>169</v>
      </c>
      <c r="AG72" s="41"/>
      <c r="CO72" s="26"/>
      <c r="CP72" s="26"/>
      <c r="CQ72" s="26"/>
      <c r="CR72" s="26"/>
    </row>
    <row r="73" spans="1:96" s="25" customFormat="1" ht="15" customHeight="1">
      <c r="A73" s="3"/>
      <c r="B73" s="32"/>
      <c r="C73" s="1"/>
      <c r="D73" s="1"/>
      <c r="E73" s="1"/>
      <c r="F73" s="1"/>
      <c r="G73" s="1"/>
      <c r="H73" s="1"/>
      <c r="I73" s="1"/>
      <c r="J73" s="1"/>
      <c r="K73" s="1"/>
      <c r="L73" s="1"/>
      <c r="M73" s="1"/>
      <c r="N73" s="3"/>
      <c r="P73" s="3"/>
      <c r="Q73" s="3"/>
      <c r="R73" s="3"/>
      <c r="S73" s="3"/>
      <c r="T73" s="3"/>
      <c r="U73" s="3"/>
      <c r="V73" s="3"/>
      <c r="W73" s="3"/>
      <c r="X73" s="3"/>
      <c r="Z73" s="176"/>
      <c r="AA73" s="177"/>
      <c r="AB73" s="177"/>
      <c r="AC73" s="26" t="s">
        <v>171</v>
      </c>
      <c r="AG73" s="41"/>
      <c r="CO73" s="26"/>
      <c r="CP73" s="26"/>
      <c r="CQ73" s="26"/>
      <c r="CR73" s="26"/>
    </row>
    <row r="74" spans="1:96" s="25" customFormat="1" ht="15" customHeight="1">
      <c r="A74" s="3"/>
      <c r="B74" s="32"/>
      <c r="C74" s="23"/>
      <c r="D74" s="23"/>
      <c r="E74" s="23"/>
      <c r="F74" s="23"/>
      <c r="G74" s="23"/>
      <c r="H74" s="23"/>
      <c r="I74" s="23"/>
      <c r="J74" s="1"/>
      <c r="K74" s="1"/>
      <c r="L74" s="1"/>
      <c r="M74" s="1"/>
      <c r="N74" s="3"/>
      <c r="P74" s="3"/>
      <c r="Q74" s="3"/>
      <c r="R74" s="3"/>
      <c r="S74" s="3"/>
      <c r="T74" s="3"/>
      <c r="U74" s="3"/>
      <c r="V74" s="3"/>
      <c r="W74" s="3"/>
      <c r="X74" s="3"/>
      <c r="Z74" s="176"/>
      <c r="AA74" s="177"/>
      <c r="AB74" s="177"/>
      <c r="AC74" s="26" t="s">
        <v>173</v>
      </c>
      <c r="AG74" s="41"/>
      <c r="CO74" s="26"/>
      <c r="CP74" s="26"/>
      <c r="CQ74" s="26"/>
      <c r="CR74" s="26"/>
    </row>
    <row r="75" spans="1:96" s="25" customFormat="1" ht="15" customHeight="1">
      <c r="A75" s="3"/>
      <c r="B75" s="32"/>
      <c r="C75" s="1"/>
      <c r="D75" s="1"/>
      <c r="E75" s="1"/>
      <c r="F75" s="1"/>
      <c r="G75" s="1"/>
      <c r="H75" s="1"/>
      <c r="I75" s="1"/>
      <c r="J75" s="1"/>
      <c r="K75" s="1"/>
      <c r="L75" s="1"/>
      <c r="M75" s="1"/>
      <c r="N75" s="3"/>
      <c r="P75" s="3"/>
      <c r="Q75" s="3"/>
      <c r="R75" s="3"/>
      <c r="S75" s="3"/>
      <c r="T75" s="3"/>
      <c r="U75" s="3"/>
      <c r="V75" s="3"/>
      <c r="W75" s="3"/>
      <c r="X75" s="3"/>
      <c r="Z75" s="37" t="s">
        <v>166</v>
      </c>
      <c r="AA75" s="13">
        <v>39300301</v>
      </c>
      <c r="AB75" s="13"/>
      <c r="AC75" s="26" t="s">
        <v>175</v>
      </c>
      <c r="AG75" s="41"/>
      <c r="CO75" s="26"/>
      <c r="CP75" s="26"/>
      <c r="CQ75" s="26"/>
      <c r="CR75" s="26"/>
    </row>
    <row r="76" spans="1:96" s="25" customFormat="1" ht="15" customHeight="1">
      <c r="A76" s="3"/>
      <c r="B76" s="32"/>
      <c r="C76" s="1"/>
      <c r="D76" s="1"/>
      <c r="E76" s="1"/>
      <c r="F76" s="1"/>
      <c r="G76" s="1"/>
      <c r="H76" s="1"/>
      <c r="I76" s="1"/>
      <c r="J76" s="1"/>
      <c r="K76" s="1"/>
      <c r="L76" s="1"/>
      <c r="M76" s="1"/>
      <c r="N76" s="3"/>
      <c r="P76" s="3"/>
      <c r="Q76" s="3"/>
      <c r="R76" s="3"/>
      <c r="S76" s="3"/>
      <c r="T76" s="3"/>
      <c r="U76" s="3"/>
      <c r="V76" s="3"/>
      <c r="W76" s="3"/>
      <c r="X76" s="3"/>
      <c r="Z76" s="37" t="s">
        <v>168</v>
      </c>
      <c r="AA76" s="13">
        <v>39400301</v>
      </c>
      <c r="AB76" s="13"/>
      <c r="AC76" s="26" t="s">
        <v>177</v>
      </c>
      <c r="AG76" s="41"/>
      <c r="CO76" s="26"/>
      <c r="CP76" s="26"/>
      <c r="CQ76" s="26"/>
      <c r="CR76" s="26"/>
    </row>
    <row r="77" spans="1:96" s="25" customFormat="1" ht="15" customHeight="1">
      <c r="A77" s="3"/>
      <c r="B77" s="32"/>
      <c r="C77" s="1"/>
      <c r="D77" s="1"/>
      <c r="E77" s="1"/>
      <c r="F77" s="1"/>
      <c r="G77" s="1"/>
      <c r="H77" s="1"/>
      <c r="I77" s="1"/>
      <c r="J77" s="1"/>
      <c r="K77" s="1"/>
      <c r="L77" s="1"/>
      <c r="M77" s="1"/>
      <c r="N77" s="3"/>
      <c r="P77" s="3"/>
      <c r="Q77" s="3"/>
      <c r="R77" s="3"/>
      <c r="S77" s="3"/>
      <c r="T77" s="3"/>
      <c r="U77" s="3"/>
      <c r="V77" s="3"/>
      <c r="W77" s="3"/>
      <c r="X77" s="3"/>
      <c r="Z77" s="37" t="s">
        <v>170</v>
      </c>
      <c r="AA77" s="13">
        <v>39430108</v>
      </c>
      <c r="AB77" s="13"/>
      <c r="AC77" s="26" t="s">
        <v>179</v>
      </c>
      <c r="AG77" s="41"/>
      <c r="CO77" s="26"/>
      <c r="CP77" s="26"/>
      <c r="CQ77" s="26"/>
      <c r="CR77" s="26"/>
    </row>
    <row r="78" spans="1:96" s="25" customFormat="1" ht="50.25" customHeight="1">
      <c r="A78" s="3"/>
      <c r="B78" s="32"/>
      <c r="C78" s="1"/>
      <c r="D78" s="1"/>
      <c r="E78" s="1"/>
      <c r="F78" s="1"/>
      <c r="G78" s="1"/>
      <c r="H78" s="1"/>
      <c r="I78" s="1"/>
      <c r="J78" s="1"/>
      <c r="K78" s="1"/>
      <c r="L78" s="1"/>
      <c r="M78" s="1"/>
      <c r="N78" s="3"/>
      <c r="P78" s="3"/>
      <c r="Q78" s="3"/>
      <c r="R78" s="3"/>
      <c r="S78" s="3"/>
      <c r="T78" s="3"/>
      <c r="U78" s="3"/>
      <c r="V78" s="3"/>
      <c r="W78" s="3"/>
      <c r="X78" s="3"/>
      <c r="Z78" s="37" t="s">
        <v>172</v>
      </c>
      <c r="AA78" s="13">
        <v>39510708</v>
      </c>
      <c r="AB78" s="13"/>
      <c r="AC78" s="26" t="s">
        <v>181</v>
      </c>
      <c r="AG78" s="41"/>
      <c r="CO78" s="26"/>
      <c r="CP78" s="26"/>
      <c r="CQ78" s="26"/>
      <c r="CR78" s="26"/>
    </row>
    <row r="79" spans="1:96" s="25" customFormat="1" ht="15" customHeight="1">
      <c r="A79" s="3"/>
      <c r="B79" s="3"/>
      <c r="C79" s="15"/>
      <c r="D79" s="1"/>
      <c r="E79" s="1"/>
      <c r="F79" s="16"/>
      <c r="G79" s="1"/>
      <c r="H79" s="1"/>
      <c r="I79" s="1"/>
      <c r="J79" s="1"/>
      <c r="K79" s="1"/>
      <c r="L79" s="1"/>
      <c r="M79" s="1"/>
      <c r="N79" s="3"/>
      <c r="P79" s="3"/>
      <c r="Q79" s="3"/>
      <c r="R79" s="3"/>
      <c r="S79" s="3"/>
      <c r="T79" s="3"/>
      <c r="U79" s="3"/>
      <c r="V79" s="3"/>
      <c r="W79" s="3"/>
      <c r="X79" s="3"/>
      <c r="Z79" s="37" t="s">
        <v>174</v>
      </c>
      <c r="AA79" s="13">
        <v>39560301</v>
      </c>
      <c r="AB79" s="13"/>
      <c r="AC79" s="26" t="s">
        <v>183</v>
      </c>
      <c r="AG79" s="41"/>
      <c r="CO79" s="26"/>
      <c r="CP79" s="26"/>
      <c r="CQ79" s="26"/>
      <c r="CR79" s="26"/>
    </row>
    <row r="80" spans="1:96" s="25" customFormat="1" ht="15" customHeight="1">
      <c r="A80" s="3"/>
      <c r="B80" s="3"/>
      <c r="C80" s="15"/>
      <c r="D80" s="1"/>
      <c r="E80" s="1"/>
      <c r="F80" s="16"/>
      <c r="G80" s="1"/>
      <c r="H80" s="1"/>
      <c r="I80" s="1"/>
      <c r="J80" s="1"/>
      <c r="K80" s="1"/>
      <c r="L80" s="1"/>
      <c r="M80" s="1"/>
      <c r="N80" s="3"/>
      <c r="P80" s="3"/>
      <c r="Q80" s="3"/>
      <c r="R80" s="3"/>
      <c r="S80" s="3"/>
      <c r="T80" s="3"/>
      <c r="U80" s="3"/>
      <c r="V80" s="3"/>
      <c r="W80" s="3"/>
      <c r="X80" s="3"/>
      <c r="Z80" s="37" t="s">
        <v>176</v>
      </c>
      <c r="AA80" s="13">
        <v>39710808</v>
      </c>
      <c r="AB80" s="13"/>
      <c r="AC80" s="26" t="s">
        <v>185</v>
      </c>
      <c r="AG80" s="41"/>
      <c r="CO80" s="26"/>
      <c r="CP80" s="26"/>
      <c r="CQ80" s="26"/>
      <c r="CR80" s="26"/>
    </row>
    <row r="81" spans="1:96" s="25" customFormat="1" ht="15" customHeight="1">
      <c r="A81" s="3"/>
      <c r="B81" s="3"/>
      <c r="C81" s="15"/>
      <c r="D81" s="1"/>
      <c r="E81" s="1"/>
      <c r="F81" s="16"/>
      <c r="G81" s="1"/>
      <c r="H81" s="1"/>
      <c r="I81" s="1"/>
      <c r="J81" s="1"/>
      <c r="K81" s="1"/>
      <c r="L81" s="1"/>
      <c r="M81" s="1"/>
      <c r="N81" s="3"/>
      <c r="P81" s="3"/>
      <c r="Q81" s="3"/>
      <c r="R81" s="3"/>
      <c r="S81" s="3"/>
      <c r="T81" s="3"/>
      <c r="U81" s="3"/>
      <c r="V81" s="3"/>
      <c r="W81" s="3"/>
      <c r="X81" s="3"/>
      <c r="Z81" s="37" t="s">
        <v>178</v>
      </c>
      <c r="AA81" s="13">
        <v>39760301</v>
      </c>
      <c r="AB81" s="13"/>
      <c r="AC81" s="26" t="s">
        <v>187</v>
      </c>
      <c r="AG81" s="41"/>
      <c r="CO81" s="26"/>
      <c r="CP81" s="26"/>
      <c r="CQ81" s="26"/>
      <c r="CR81" s="26"/>
    </row>
    <row r="82" spans="1:96" s="25" customFormat="1" ht="15" customHeight="1">
      <c r="A82" s="3"/>
      <c r="B82" s="3"/>
      <c r="C82" s="15"/>
      <c r="D82" s="1"/>
      <c r="E82" s="1"/>
      <c r="F82" s="16"/>
      <c r="G82" s="1"/>
      <c r="H82" s="1"/>
      <c r="I82" s="1"/>
      <c r="J82" s="1"/>
      <c r="K82" s="1"/>
      <c r="L82" s="1"/>
      <c r="M82" s="1"/>
      <c r="N82" s="3"/>
      <c r="P82" s="3"/>
      <c r="Q82" s="3"/>
      <c r="R82" s="3"/>
      <c r="S82" s="3"/>
      <c r="T82" s="3"/>
      <c r="U82" s="3"/>
      <c r="V82" s="3"/>
      <c r="W82" s="3"/>
      <c r="X82" s="3"/>
      <c r="Z82" s="37" t="s">
        <v>180</v>
      </c>
      <c r="AA82" s="13">
        <v>39780301</v>
      </c>
      <c r="AB82" s="13"/>
      <c r="AC82" s="26" t="s">
        <v>189</v>
      </c>
      <c r="AG82" s="41"/>
      <c r="CO82" s="26"/>
      <c r="CP82" s="26"/>
      <c r="CQ82" s="26"/>
      <c r="CR82" s="26"/>
    </row>
    <row r="83" spans="1:96" s="25" customFormat="1" ht="15" customHeight="1">
      <c r="A83" s="3"/>
      <c r="B83" s="3"/>
      <c r="C83" s="15"/>
      <c r="D83" s="1"/>
      <c r="E83" s="1"/>
      <c r="F83" s="16"/>
      <c r="G83" s="1"/>
      <c r="H83" s="1"/>
      <c r="I83" s="1"/>
      <c r="J83" s="1"/>
      <c r="K83" s="1"/>
      <c r="L83" s="1"/>
      <c r="M83" s="1"/>
      <c r="N83" s="3"/>
      <c r="P83" s="3"/>
      <c r="Q83" s="3"/>
      <c r="R83" s="3"/>
      <c r="S83" s="3"/>
      <c r="T83" s="3"/>
      <c r="U83" s="3"/>
      <c r="V83" s="3"/>
      <c r="W83" s="3"/>
      <c r="X83" s="3"/>
      <c r="Z83" s="37" t="s">
        <v>182</v>
      </c>
      <c r="AA83" s="13">
        <v>39810301</v>
      </c>
      <c r="AB83" s="13"/>
      <c r="AC83" s="26" t="s">
        <v>190</v>
      </c>
      <c r="AG83" s="41"/>
      <c r="CO83" s="26"/>
      <c r="CP83" s="26"/>
      <c r="CQ83" s="26"/>
      <c r="CR83" s="26"/>
    </row>
    <row r="84" spans="1:96" s="25" customFormat="1" ht="15" customHeight="1">
      <c r="A84" s="3"/>
      <c r="B84" s="3"/>
      <c r="C84" s="15"/>
      <c r="D84" s="3"/>
      <c r="E84" s="3"/>
      <c r="F84" s="16"/>
      <c r="G84" s="3"/>
      <c r="H84" s="3"/>
      <c r="I84" s="3"/>
      <c r="J84" s="3"/>
      <c r="K84" s="3"/>
      <c r="L84" s="3"/>
      <c r="M84" s="3"/>
      <c r="N84" s="3"/>
      <c r="P84" s="3"/>
      <c r="Q84" s="3"/>
      <c r="R84" s="3"/>
      <c r="S84" s="3"/>
      <c r="T84" s="3"/>
      <c r="U84" s="3"/>
      <c r="V84" s="3"/>
      <c r="W84" s="3"/>
      <c r="X84" s="3"/>
      <c r="Z84" s="37" t="s">
        <v>184</v>
      </c>
      <c r="AA84" s="13">
        <v>39830301</v>
      </c>
      <c r="AB84" s="13"/>
      <c r="AC84" s="26" t="s">
        <v>191</v>
      </c>
      <c r="AG84" s="41"/>
      <c r="CO84" s="26"/>
      <c r="CP84" s="26"/>
      <c r="CQ84" s="26"/>
      <c r="CR84" s="26"/>
    </row>
    <row r="85" spans="1:96" s="25" customFormat="1" ht="15" customHeight="1">
      <c r="A85" s="3"/>
      <c r="B85" s="3"/>
      <c r="C85" s="15"/>
      <c r="D85" s="3"/>
      <c r="E85" s="3"/>
      <c r="F85" s="16"/>
      <c r="G85" s="3"/>
      <c r="H85" s="3"/>
      <c r="I85" s="3"/>
      <c r="J85" s="3"/>
      <c r="K85" s="3"/>
      <c r="L85" s="3"/>
      <c r="M85" s="3"/>
      <c r="N85" s="3"/>
      <c r="P85" s="3"/>
      <c r="Q85" s="3"/>
      <c r="R85" s="3"/>
      <c r="S85" s="3"/>
      <c r="T85" s="3"/>
      <c r="U85" s="3"/>
      <c r="V85" s="3"/>
      <c r="W85" s="3"/>
      <c r="X85" s="3"/>
      <c r="Z85" s="37" t="s">
        <v>186</v>
      </c>
      <c r="AA85" s="13">
        <v>39450108</v>
      </c>
      <c r="AB85" s="13"/>
      <c r="AC85" s="26" t="s">
        <v>192</v>
      </c>
      <c r="AG85" s="41"/>
      <c r="CO85" s="26"/>
      <c r="CP85" s="26"/>
      <c r="CQ85" s="26"/>
      <c r="CR85" s="26"/>
    </row>
    <row r="86" spans="1:96" s="25" customFormat="1" ht="15" customHeight="1">
      <c r="A86" s="3"/>
      <c r="B86" s="3"/>
      <c r="C86" s="15"/>
      <c r="D86" s="3"/>
      <c r="E86" s="3"/>
      <c r="F86" s="16"/>
      <c r="G86" s="3"/>
      <c r="H86" s="3"/>
      <c r="I86" s="3"/>
      <c r="J86" s="3"/>
      <c r="K86" s="3"/>
      <c r="L86" s="3"/>
      <c r="M86" s="3"/>
      <c r="N86" s="3"/>
      <c r="P86" s="3"/>
      <c r="Q86" s="3"/>
      <c r="R86" s="3"/>
      <c r="S86" s="3"/>
      <c r="T86" s="3"/>
      <c r="U86" s="3"/>
      <c r="V86" s="3"/>
      <c r="W86" s="3"/>
      <c r="X86" s="3"/>
      <c r="Z86" s="12" t="s">
        <v>188</v>
      </c>
      <c r="AA86" s="14"/>
      <c r="AB86" s="14"/>
      <c r="AC86" s="26" t="s">
        <v>193</v>
      </c>
      <c r="AG86" s="41"/>
      <c r="CO86" s="26"/>
      <c r="CP86" s="26"/>
      <c r="CQ86" s="26"/>
      <c r="CR86" s="26"/>
    </row>
    <row r="87" spans="1:96" s="25" customFormat="1" ht="15" customHeight="1">
      <c r="A87" s="3"/>
      <c r="B87" s="3"/>
      <c r="C87" s="15"/>
      <c r="D87" s="3"/>
      <c r="E87" s="3"/>
      <c r="F87" s="16"/>
      <c r="G87" s="3"/>
      <c r="H87" s="3"/>
      <c r="I87" s="3"/>
      <c r="J87" s="3"/>
      <c r="K87" s="3"/>
      <c r="L87" s="3"/>
      <c r="M87" s="3"/>
      <c r="N87" s="3"/>
      <c r="P87" s="3"/>
      <c r="Q87" s="3"/>
      <c r="R87" s="3"/>
      <c r="S87" s="3"/>
      <c r="T87" s="3"/>
      <c r="U87" s="3"/>
      <c r="V87" s="3"/>
      <c r="W87" s="3"/>
      <c r="X87" s="3"/>
      <c r="AC87" s="26" t="s">
        <v>194</v>
      </c>
      <c r="AG87" s="41"/>
      <c r="CO87" s="26"/>
      <c r="CP87" s="26"/>
      <c r="CQ87" s="26"/>
      <c r="CR87" s="26"/>
    </row>
    <row r="88" spans="1:96" s="25" customFormat="1" ht="15" customHeight="1">
      <c r="A88" s="3"/>
      <c r="B88" s="3"/>
      <c r="C88" s="15"/>
      <c r="D88" s="3"/>
      <c r="E88" s="3"/>
      <c r="F88" s="16"/>
      <c r="G88" s="3"/>
      <c r="H88" s="3"/>
      <c r="I88" s="3"/>
      <c r="J88" s="3"/>
      <c r="K88" s="3"/>
      <c r="L88" s="3"/>
      <c r="M88" s="3"/>
      <c r="N88" s="3"/>
      <c r="P88" s="3"/>
      <c r="Q88" s="3"/>
      <c r="R88" s="3"/>
      <c r="S88" s="3"/>
      <c r="T88" s="3"/>
      <c r="U88" s="3"/>
      <c r="V88" s="3"/>
      <c r="W88" s="3"/>
      <c r="X88" s="3"/>
      <c r="AC88" s="26" t="s">
        <v>195</v>
      </c>
      <c r="AG88" s="41"/>
      <c r="CO88" s="26"/>
      <c r="CP88" s="26"/>
      <c r="CQ88" s="26"/>
      <c r="CR88" s="26"/>
    </row>
    <row r="89" spans="1:96" s="25" customFormat="1" ht="15" customHeight="1">
      <c r="A89" s="3"/>
      <c r="B89" s="3"/>
      <c r="C89" s="15"/>
      <c r="D89" s="3"/>
      <c r="E89" s="3"/>
      <c r="F89" s="16"/>
      <c r="G89" s="3"/>
      <c r="H89" s="3"/>
      <c r="I89" s="3"/>
      <c r="J89" s="3"/>
      <c r="K89" s="3"/>
      <c r="L89" s="3"/>
      <c r="M89" s="3"/>
      <c r="N89" s="3"/>
      <c r="P89" s="3"/>
      <c r="Q89" s="3"/>
      <c r="R89" s="3"/>
      <c r="S89" s="3"/>
      <c r="T89" s="3"/>
      <c r="U89" s="3"/>
      <c r="V89" s="3"/>
      <c r="W89" s="3"/>
      <c r="X89" s="3"/>
      <c r="AC89" s="26" t="s">
        <v>196</v>
      </c>
      <c r="AG89" s="41"/>
      <c r="CO89" s="26"/>
      <c r="CP89" s="26"/>
      <c r="CQ89" s="26"/>
      <c r="CR89" s="26"/>
    </row>
    <row r="90" spans="1:96" s="25" customFormat="1" ht="15" customHeight="1">
      <c r="A90" s="3"/>
      <c r="B90" s="3"/>
      <c r="C90" s="15"/>
      <c r="D90" s="3"/>
      <c r="E90" s="3"/>
      <c r="F90" s="16"/>
      <c r="G90" s="3"/>
      <c r="H90" s="3"/>
      <c r="I90" s="3"/>
      <c r="J90" s="3"/>
      <c r="K90" s="3"/>
      <c r="L90" s="3"/>
      <c r="M90" s="3"/>
      <c r="N90" s="3"/>
      <c r="P90" s="3"/>
      <c r="Q90" s="3"/>
      <c r="R90" s="3"/>
      <c r="S90" s="3"/>
      <c r="T90" s="3"/>
      <c r="U90" s="3"/>
      <c r="V90" s="3"/>
      <c r="W90" s="3"/>
      <c r="X90" s="3"/>
      <c r="AC90" s="26" t="s">
        <v>197</v>
      </c>
      <c r="AG90" s="41"/>
      <c r="CO90" s="26"/>
      <c r="CP90" s="26"/>
      <c r="CQ90" s="26"/>
      <c r="CR90" s="26"/>
    </row>
    <row r="91" spans="1:96" s="25" customFormat="1" ht="15" customHeight="1">
      <c r="A91" s="3"/>
      <c r="B91" s="3"/>
      <c r="C91" s="15"/>
      <c r="D91" s="3"/>
      <c r="E91" s="3"/>
      <c r="F91" s="16"/>
      <c r="G91" s="3"/>
      <c r="H91" s="3"/>
      <c r="I91" s="3"/>
      <c r="J91" s="3"/>
      <c r="K91" s="3"/>
      <c r="L91" s="3"/>
      <c r="M91" s="3"/>
      <c r="N91" s="3"/>
      <c r="P91" s="3"/>
      <c r="Q91" s="3"/>
      <c r="R91" s="3"/>
      <c r="S91" s="3"/>
      <c r="T91" s="3"/>
      <c r="U91" s="3"/>
      <c r="V91" s="3"/>
      <c r="W91" s="3"/>
      <c r="X91" s="3"/>
      <c r="AC91" s="26" t="s">
        <v>198</v>
      </c>
      <c r="AG91" s="41"/>
      <c r="CO91" s="26"/>
      <c r="CP91" s="26"/>
      <c r="CQ91" s="26"/>
      <c r="CR91" s="26"/>
    </row>
    <row r="92" spans="1:96" s="25" customFormat="1" ht="15" customHeight="1">
      <c r="A92" s="3"/>
      <c r="B92" s="3"/>
      <c r="C92" s="15"/>
      <c r="D92" s="3"/>
      <c r="E92" s="3"/>
      <c r="F92" s="16"/>
      <c r="G92" s="3"/>
      <c r="H92" s="3"/>
      <c r="I92" s="3"/>
      <c r="J92" s="3"/>
      <c r="K92" s="3"/>
      <c r="L92" s="3"/>
      <c r="M92" s="3"/>
      <c r="N92" s="3"/>
      <c r="P92" s="3"/>
      <c r="Q92" s="3"/>
      <c r="R92" s="3"/>
      <c r="S92" s="3"/>
      <c r="T92" s="3"/>
      <c r="U92" s="3"/>
      <c r="V92" s="3"/>
      <c r="W92" s="3"/>
      <c r="X92" s="3"/>
      <c r="AC92" s="26" t="s">
        <v>199</v>
      </c>
      <c r="CO92" s="26"/>
      <c r="CP92" s="26"/>
      <c r="CQ92" s="26"/>
      <c r="CR92" s="26"/>
    </row>
    <row r="93" spans="1:96" s="25" customFormat="1" ht="15" customHeight="1">
      <c r="A93" s="3"/>
      <c r="B93" s="3"/>
      <c r="C93" s="15"/>
      <c r="D93" s="3"/>
      <c r="E93" s="3"/>
      <c r="F93" s="16"/>
      <c r="G93" s="3"/>
      <c r="H93" s="3"/>
      <c r="I93" s="3"/>
      <c r="J93" s="3"/>
      <c r="K93" s="3"/>
      <c r="L93" s="3"/>
      <c r="M93" s="3"/>
      <c r="N93" s="3"/>
      <c r="P93" s="3"/>
      <c r="Q93" s="3"/>
      <c r="R93" s="3"/>
      <c r="S93" s="3"/>
      <c r="T93" s="3"/>
      <c r="U93" s="3"/>
      <c r="V93" s="3"/>
      <c r="W93" s="3"/>
      <c r="X93" s="3"/>
      <c r="AC93" s="26" t="s">
        <v>200</v>
      </c>
      <c r="CO93" s="26"/>
      <c r="CP93" s="26"/>
      <c r="CQ93" s="26"/>
      <c r="CR93" s="26"/>
    </row>
    <row r="94" spans="1:96" s="25" customFormat="1" ht="15" customHeight="1">
      <c r="A94" s="3"/>
      <c r="B94" s="3"/>
      <c r="C94" s="15"/>
      <c r="D94" s="3"/>
      <c r="E94" s="3"/>
      <c r="F94" s="16"/>
      <c r="G94" s="3"/>
      <c r="H94" s="3"/>
      <c r="I94" s="3"/>
      <c r="J94" s="3"/>
      <c r="K94" s="3"/>
      <c r="L94" s="3"/>
      <c r="M94" s="3"/>
      <c r="N94" s="3"/>
      <c r="P94" s="3"/>
      <c r="Q94" s="3"/>
      <c r="R94" s="3"/>
      <c r="S94" s="3"/>
      <c r="T94" s="3"/>
      <c r="U94" s="3"/>
      <c r="V94" s="3"/>
      <c r="W94" s="3"/>
      <c r="X94" s="3"/>
      <c r="AC94" s="26" t="s">
        <v>201</v>
      </c>
      <c r="CO94" s="26"/>
      <c r="CP94" s="26"/>
      <c r="CQ94" s="26"/>
      <c r="CR94" s="26"/>
    </row>
    <row r="95" spans="1:96" s="25" customFormat="1" ht="15" customHeight="1">
      <c r="A95" s="3"/>
      <c r="B95" s="3"/>
      <c r="C95" s="15"/>
      <c r="D95" s="3"/>
      <c r="E95" s="3"/>
      <c r="F95" s="16"/>
      <c r="G95" s="3"/>
      <c r="H95" s="3"/>
      <c r="I95" s="3"/>
      <c r="J95" s="3"/>
      <c r="K95" s="3"/>
      <c r="L95" s="3"/>
      <c r="M95" s="3"/>
      <c r="N95" s="3"/>
      <c r="P95" s="3"/>
      <c r="Q95" s="3"/>
      <c r="R95" s="3"/>
      <c r="S95" s="3"/>
      <c r="T95" s="3"/>
      <c r="U95" s="3"/>
      <c r="V95" s="3"/>
      <c r="W95" s="3"/>
      <c r="X95" s="3"/>
      <c r="AC95" s="26" t="s">
        <v>202</v>
      </c>
      <c r="CO95" s="26"/>
      <c r="CP95" s="26"/>
      <c r="CQ95" s="26"/>
      <c r="CR95" s="26"/>
    </row>
    <row r="96" spans="1:96" s="25" customFormat="1" ht="15" customHeight="1">
      <c r="A96" s="3"/>
      <c r="B96" s="3"/>
      <c r="C96" s="15"/>
      <c r="D96" s="3"/>
      <c r="E96" s="3"/>
      <c r="F96" s="16"/>
      <c r="G96" s="3"/>
      <c r="H96" s="3"/>
      <c r="I96" s="3"/>
      <c r="J96" s="3"/>
      <c r="K96" s="3"/>
      <c r="L96" s="3"/>
      <c r="M96" s="3"/>
      <c r="N96" s="3"/>
      <c r="P96" s="3"/>
      <c r="Q96" s="3"/>
      <c r="R96" s="3"/>
      <c r="S96" s="3"/>
      <c r="T96" s="3"/>
      <c r="U96" s="3"/>
      <c r="V96" s="3"/>
      <c r="W96" s="3"/>
      <c r="X96" s="3"/>
      <c r="AC96" s="26" t="s">
        <v>203</v>
      </c>
      <c r="CO96" s="26"/>
      <c r="CP96" s="26"/>
      <c r="CQ96" s="26"/>
      <c r="CR96" s="26"/>
    </row>
    <row r="97" spans="1:96" s="25" customFormat="1" ht="15" customHeight="1">
      <c r="A97" s="3"/>
      <c r="B97" s="3"/>
      <c r="C97" s="15"/>
      <c r="D97" s="3"/>
      <c r="E97" s="3"/>
      <c r="F97" s="16"/>
      <c r="G97" s="3"/>
      <c r="H97" s="3"/>
      <c r="I97" s="3"/>
      <c r="J97" s="3"/>
      <c r="K97" s="3"/>
      <c r="L97" s="3"/>
      <c r="M97" s="3"/>
      <c r="N97" s="3"/>
      <c r="P97" s="3"/>
      <c r="Q97" s="3"/>
      <c r="R97" s="3"/>
      <c r="S97" s="3"/>
      <c r="T97" s="3"/>
      <c r="U97" s="3"/>
      <c r="V97" s="3"/>
      <c r="W97" s="3"/>
      <c r="X97" s="3"/>
      <c r="AC97" s="26" t="s">
        <v>204</v>
      </c>
      <c r="CO97" s="26"/>
      <c r="CP97" s="26"/>
      <c r="CQ97" s="26"/>
      <c r="CR97" s="26"/>
    </row>
    <row r="98" spans="1:96" s="25" customFormat="1" ht="15" customHeight="1">
      <c r="A98" s="3"/>
      <c r="B98" s="3"/>
      <c r="C98" s="15"/>
      <c r="D98" s="3"/>
      <c r="E98" s="3"/>
      <c r="F98" s="16"/>
      <c r="G98" s="3"/>
      <c r="H98" s="3"/>
      <c r="I98" s="3"/>
      <c r="J98" s="3"/>
      <c r="K98" s="3"/>
      <c r="L98" s="3"/>
      <c r="M98" s="3"/>
      <c r="N98" s="3"/>
      <c r="P98" s="3"/>
      <c r="Q98" s="3"/>
      <c r="R98" s="3"/>
      <c r="S98" s="3"/>
      <c r="T98" s="3"/>
      <c r="U98" s="3"/>
      <c r="V98" s="3"/>
      <c r="W98" s="3"/>
      <c r="X98" s="3"/>
      <c r="AC98" s="26" t="s">
        <v>205</v>
      </c>
      <c r="CO98" s="26"/>
      <c r="CP98" s="26"/>
      <c r="CQ98" s="26"/>
      <c r="CR98" s="26"/>
    </row>
    <row r="99" spans="1:96" ht="15" customHeight="1">
      <c r="B99" s="3"/>
      <c r="C99" s="15"/>
      <c r="D99" s="3"/>
      <c r="E99" s="3"/>
      <c r="F99" s="16"/>
      <c r="G99" s="3"/>
      <c r="H99" s="3"/>
      <c r="I99" s="3"/>
      <c r="J99" s="3"/>
      <c r="K99" s="3"/>
      <c r="L99" s="3"/>
      <c r="M99" s="3"/>
      <c r="AC99" s="26" t="s">
        <v>206</v>
      </c>
    </row>
    <row r="100" spans="1:96" ht="15" customHeight="1">
      <c r="B100" s="3"/>
      <c r="C100" s="15"/>
      <c r="D100" s="3"/>
      <c r="E100" s="3"/>
      <c r="F100" s="16"/>
      <c r="G100" s="3"/>
      <c r="H100" s="3"/>
      <c r="I100" s="3"/>
      <c r="J100" s="3"/>
      <c r="K100" s="3"/>
      <c r="L100" s="3"/>
      <c r="M100" s="3"/>
      <c r="AC100" s="26" t="s">
        <v>207</v>
      </c>
    </row>
    <row r="101" spans="1:96" ht="15" customHeight="1">
      <c r="B101" s="3"/>
      <c r="C101" s="15"/>
      <c r="D101" s="3"/>
      <c r="E101" s="3"/>
      <c r="F101" s="16"/>
      <c r="G101" s="3"/>
      <c r="H101" s="3"/>
      <c r="I101" s="3"/>
      <c r="J101" s="3"/>
      <c r="K101" s="3"/>
      <c r="L101" s="3"/>
      <c r="M101" s="3"/>
      <c r="AC101" s="26" t="s">
        <v>208</v>
      </c>
    </row>
    <row r="102" spans="1:96" ht="15" customHeight="1">
      <c r="B102" s="3"/>
      <c r="C102" s="15"/>
      <c r="D102" s="3"/>
      <c r="E102" s="3"/>
      <c r="F102" s="16"/>
      <c r="G102" s="3"/>
      <c r="H102" s="3"/>
      <c r="I102" s="3"/>
      <c r="J102" s="3"/>
      <c r="K102" s="3"/>
      <c r="L102" s="3"/>
      <c r="M102" s="3"/>
      <c r="AC102" s="12" t="s">
        <v>188</v>
      </c>
    </row>
    <row r="103" spans="1:96" ht="15" customHeight="1">
      <c r="B103" s="3"/>
      <c r="C103" s="15"/>
      <c r="D103" s="3"/>
      <c r="E103" s="3"/>
      <c r="F103" s="16"/>
      <c r="G103" s="3"/>
      <c r="H103" s="3"/>
      <c r="I103" s="3"/>
      <c r="J103" s="3"/>
      <c r="K103" s="3"/>
      <c r="L103" s="3"/>
      <c r="M103" s="3"/>
    </row>
    <row r="104" spans="1:96" ht="15" customHeight="1">
      <c r="B104" s="3"/>
      <c r="C104" s="15"/>
      <c r="D104" s="3"/>
      <c r="E104" s="3"/>
      <c r="F104" s="16"/>
      <c r="G104" s="3"/>
      <c r="H104" s="3"/>
      <c r="I104" s="3"/>
      <c r="J104" s="3"/>
      <c r="K104" s="3"/>
      <c r="L104" s="3"/>
      <c r="M104" s="3"/>
    </row>
    <row r="105" spans="1:96" ht="15" customHeight="1">
      <c r="B105" s="3"/>
      <c r="C105" s="15"/>
      <c r="D105" s="3"/>
      <c r="E105" s="3"/>
      <c r="F105" s="16"/>
      <c r="G105" s="3"/>
      <c r="H105" s="3"/>
      <c r="I105" s="3"/>
      <c r="J105" s="3"/>
      <c r="K105" s="3"/>
      <c r="L105" s="3"/>
      <c r="M105" s="3"/>
    </row>
    <row r="106" spans="1:96" ht="15" customHeight="1">
      <c r="B106" s="3"/>
      <c r="C106" s="15"/>
      <c r="D106" s="3"/>
      <c r="E106" s="3"/>
      <c r="F106" s="16"/>
      <c r="G106" s="3"/>
      <c r="H106" s="3"/>
      <c r="I106" s="3"/>
      <c r="J106" s="3"/>
      <c r="K106" s="3"/>
      <c r="L106" s="3"/>
      <c r="M106" s="3"/>
    </row>
    <row r="107" spans="1:96" ht="15" customHeight="1">
      <c r="B107" s="3"/>
      <c r="C107" s="15"/>
      <c r="D107" s="3"/>
      <c r="E107" s="3"/>
      <c r="F107" s="16"/>
      <c r="G107" s="3"/>
      <c r="H107" s="3"/>
      <c r="I107" s="3"/>
      <c r="J107" s="3"/>
      <c r="K107" s="3"/>
      <c r="L107" s="3"/>
      <c r="M107" s="3"/>
    </row>
    <row r="108" spans="1:96" ht="15" customHeight="1">
      <c r="B108" s="3"/>
      <c r="C108" s="15"/>
      <c r="D108" s="3"/>
      <c r="E108" s="3"/>
      <c r="F108" s="16"/>
      <c r="G108" s="3"/>
      <c r="H108" s="3"/>
      <c r="I108" s="3"/>
      <c r="J108" s="3"/>
      <c r="K108" s="3"/>
      <c r="L108" s="3"/>
      <c r="M108" s="3"/>
    </row>
    <row r="109" spans="1:96" ht="15" customHeight="1">
      <c r="B109" s="3"/>
      <c r="C109" s="15"/>
      <c r="D109" s="3"/>
      <c r="E109" s="3"/>
      <c r="F109" s="3"/>
      <c r="G109" s="3"/>
      <c r="H109" s="3"/>
      <c r="I109" s="3"/>
      <c r="J109" s="3"/>
      <c r="K109" s="3"/>
      <c r="L109" s="3"/>
      <c r="M109" s="3"/>
    </row>
    <row r="110" spans="1:96" ht="15" customHeight="1">
      <c r="B110" s="3"/>
      <c r="C110" s="15"/>
      <c r="D110" s="3"/>
      <c r="E110" s="3"/>
      <c r="F110" s="3"/>
      <c r="G110" s="3"/>
      <c r="H110" s="3"/>
      <c r="I110" s="3"/>
      <c r="J110" s="3"/>
      <c r="K110" s="3"/>
      <c r="L110" s="3"/>
      <c r="M110" s="3"/>
    </row>
    <row r="111" spans="1:96" s="25" customFormat="1" ht="15" customHeight="1">
      <c r="A111" s="3"/>
      <c r="B111" s="3"/>
      <c r="C111" s="15"/>
      <c r="D111" s="3"/>
      <c r="E111" s="3"/>
      <c r="F111" s="3"/>
      <c r="G111" s="3"/>
      <c r="H111" s="3"/>
      <c r="I111" s="3"/>
      <c r="J111" s="3"/>
      <c r="K111" s="3"/>
      <c r="L111" s="3"/>
      <c r="M111" s="3"/>
      <c r="N111" s="3"/>
      <c r="P111" s="3"/>
      <c r="Q111" s="3"/>
      <c r="R111" s="3"/>
      <c r="S111" s="3"/>
      <c r="T111" s="3"/>
      <c r="U111" s="3"/>
      <c r="V111" s="3"/>
      <c r="W111" s="3"/>
      <c r="X111" s="3"/>
      <c r="AC111" s="8"/>
      <c r="CO111" s="26"/>
      <c r="CP111" s="26"/>
      <c r="CQ111" s="26"/>
      <c r="CR111" s="26"/>
    </row>
    <row r="112" spans="1:96" s="25" customFormat="1" ht="15" customHeight="1">
      <c r="A112" s="3"/>
      <c r="B112" s="3"/>
      <c r="C112" s="15"/>
      <c r="D112" s="3"/>
      <c r="E112" s="3"/>
      <c r="F112" s="3"/>
      <c r="G112" s="3"/>
      <c r="H112" s="3"/>
      <c r="I112" s="3"/>
      <c r="J112" s="3"/>
      <c r="K112" s="3"/>
      <c r="L112" s="3"/>
      <c r="M112" s="3"/>
      <c r="N112" s="3"/>
      <c r="P112" s="3"/>
      <c r="Q112" s="3"/>
      <c r="R112" s="3"/>
      <c r="S112" s="3"/>
      <c r="T112" s="3"/>
      <c r="U112" s="3"/>
      <c r="V112" s="3"/>
      <c r="W112" s="3"/>
      <c r="X112" s="3"/>
      <c r="AC112" s="8"/>
    </row>
    <row r="113" spans="1:96" s="25" customFormat="1" ht="15" customHeight="1">
      <c r="A113" s="3"/>
      <c r="B113" s="3"/>
      <c r="C113" s="15"/>
      <c r="D113" s="3"/>
      <c r="E113" s="3"/>
      <c r="F113" s="3"/>
      <c r="G113" s="3"/>
      <c r="H113" s="3"/>
      <c r="I113" s="3"/>
      <c r="J113" s="3"/>
      <c r="K113" s="3"/>
      <c r="L113" s="3"/>
      <c r="M113" s="3"/>
      <c r="N113" s="3"/>
      <c r="P113" s="3"/>
      <c r="Q113" s="3"/>
      <c r="R113" s="3"/>
      <c r="S113" s="3"/>
      <c r="T113" s="3"/>
      <c r="U113" s="3"/>
      <c r="V113" s="3"/>
      <c r="W113" s="3"/>
      <c r="X113" s="3"/>
      <c r="AC113" s="8"/>
    </row>
    <row r="114" spans="1:96" ht="15" customHeight="1">
      <c r="C114" s="15"/>
    </row>
    <row r="115" spans="1:96" ht="15" customHeight="1">
      <c r="C115" s="15"/>
    </row>
    <row r="116" spans="1:96" s="25" customFormat="1" ht="15" customHeight="1">
      <c r="A116" s="3"/>
      <c r="B116" s="1"/>
      <c r="C116" s="15"/>
      <c r="D116" s="1"/>
      <c r="E116" s="1"/>
      <c r="F116" s="1"/>
      <c r="G116" s="1"/>
      <c r="H116" s="1"/>
      <c r="I116" s="1"/>
      <c r="J116" s="1"/>
      <c r="K116" s="1"/>
      <c r="L116" s="1"/>
      <c r="M116" s="1"/>
      <c r="N116" s="3"/>
      <c r="P116" s="3"/>
      <c r="Q116" s="3"/>
      <c r="R116" s="3"/>
      <c r="S116" s="3"/>
      <c r="T116" s="3"/>
      <c r="U116" s="3"/>
      <c r="V116" s="3"/>
      <c r="W116" s="3"/>
      <c r="X116" s="3"/>
      <c r="AC116" s="8"/>
      <c r="CO116" s="26"/>
      <c r="CP116" s="26"/>
      <c r="CQ116" s="26"/>
      <c r="CR116" s="26"/>
    </row>
    <row r="117" spans="1:96" s="25" customFormat="1" ht="15" customHeight="1">
      <c r="A117" s="3"/>
      <c r="B117" s="1"/>
      <c r="C117" s="15"/>
      <c r="D117" s="1"/>
      <c r="E117" s="1"/>
      <c r="F117" s="1"/>
      <c r="G117" s="1"/>
      <c r="H117" s="1"/>
      <c r="I117" s="1"/>
      <c r="J117" s="1"/>
      <c r="K117" s="1"/>
      <c r="L117" s="1"/>
      <c r="M117" s="1"/>
      <c r="N117" s="3"/>
      <c r="P117" s="3"/>
      <c r="Q117" s="3"/>
      <c r="R117" s="3"/>
      <c r="S117" s="3"/>
      <c r="T117" s="3"/>
      <c r="U117" s="3"/>
      <c r="V117" s="3"/>
      <c r="W117" s="3"/>
      <c r="X117" s="3"/>
      <c r="AC117" s="8"/>
      <c r="CO117" s="26"/>
      <c r="CP117" s="26"/>
      <c r="CQ117" s="26"/>
      <c r="CR117" s="26"/>
    </row>
    <row r="118" spans="1:96" s="25" customFormat="1" ht="15" customHeight="1">
      <c r="A118" s="3"/>
      <c r="B118" s="1"/>
      <c r="C118" s="15"/>
      <c r="D118" s="1"/>
      <c r="E118" s="1"/>
      <c r="F118" s="1"/>
      <c r="G118" s="1"/>
      <c r="H118" s="1"/>
      <c r="I118" s="1"/>
      <c r="J118" s="1"/>
      <c r="K118" s="1"/>
      <c r="L118" s="1"/>
      <c r="M118" s="1"/>
      <c r="N118" s="3"/>
      <c r="P118" s="3"/>
      <c r="Q118" s="3"/>
      <c r="R118" s="3"/>
      <c r="S118" s="3"/>
      <c r="T118" s="3"/>
      <c r="U118" s="3"/>
      <c r="V118" s="3"/>
      <c r="W118" s="3"/>
      <c r="X118" s="3"/>
      <c r="CO118" s="26"/>
      <c r="CP118" s="26"/>
      <c r="CQ118" s="26"/>
      <c r="CR118" s="26"/>
    </row>
    <row r="119" spans="1:96" s="25" customFormat="1" ht="15" customHeight="1">
      <c r="A119" s="3"/>
      <c r="B119" s="1"/>
      <c r="C119" s="15"/>
      <c r="D119" s="1"/>
      <c r="E119" s="1"/>
      <c r="F119" s="1"/>
      <c r="G119" s="1"/>
      <c r="H119" s="1"/>
      <c r="I119" s="1"/>
      <c r="J119" s="1"/>
      <c r="K119" s="1"/>
      <c r="L119" s="1"/>
      <c r="M119" s="1"/>
      <c r="N119" s="3"/>
      <c r="P119" s="3"/>
      <c r="Q119" s="3"/>
      <c r="R119" s="3"/>
      <c r="S119" s="3"/>
      <c r="T119" s="3"/>
      <c r="U119" s="3"/>
      <c r="V119" s="3"/>
      <c r="W119" s="3"/>
      <c r="X119" s="3"/>
      <c r="CO119" s="26"/>
      <c r="CP119" s="26"/>
      <c r="CQ119" s="26"/>
      <c r="CR119" s="26"/>
    </row>
    <row r="120" spans="1:96" s="25" customFormat="1" ht="15" customHeight="1">
      <c r="A120" s="3"/>
      <c r="B120" s="1"/>
      <c r="C120" s="15"/>
      <c r="D120" s="1"/>
      <c r="E120" s="1"/>
      <c r="F120" s="1"/>
      <c r="G120" s="1"/>
      <c r="H120" s="1"/>
      <c r="I120" s="1"/>
      <c r="J120" s="1"/>
      <c r="K120" s="1"/>
      <c r="L120" s="1"/>
      <c r="M120" s="1"/>
      <c r="N120" s="3"/>
      <c r="P120" s="3"/>
      <c r="Q120" s="3"/>
      <c r="R120" s="3"/>
      <c r="S120" s="3"/>
      <c r="T120" s="3"/>
      <c r="U120" s="3"/>
      <c r="V120" s="3"/>
      <c r="W120" s="3"/>
      <c r="X120" s="3"/>
      <c r="CO120" s="26"/>
      <c r="CP120" s="26"/>
      <c r="CQ120" s="26"/>
      <c r="CR120" s="26"/>
    </row>
    <row r="121" spans="1:96" s="25" customFormat="1" ht="15" customHeight="1">
      <c r="A121" s="3"/>
      <c r="B121" s="1"/>
      <c r="C121" s="15"/>
      <c r="D121" s="1"/>
      <c r="E121" s="1"/>
      <c r="F121" s="1"/>
      <c r="G121" s="1"/>
      <c r="H121" s="1"/>
      <c r="I121" s="1"/>
      <c r="J121" s="1"/>
      <c r="K121" s="1"/>
      <c r="L121" s="1"/>
      <c r="M121" s="1"/>
      <c r="N121" s="3"/>
      <c r="P121" s="3"/>
      <c r="Q121" s="3"/>
      <c r="R121" s="3"/>
      <c r="S121" s="3"/>
      <c r="T121" s="3"/>
      <c r="U121" s="3"/>
      <c r="V121" s="3"/>
      <c r="W121" s="3"/>
      <c r="X121" s="3"/>
      <c r="CO121" s="26"/>
      <c r="CP121" s="26"/>
      <c r="CQ121" s="26"/>
      <c r="CR121" s="26"/>
    </row>
    <row r="122" spans="1:96" s="25" customFormat="1" ht="15" customHeight="1">
      <c r="A122" s="3"/>
      <c r="B122" s="1"/>
      <c r="C122" s="15"/>
      <c r="D122" s="1"/>
      <c r="E122" s="1"/>
      <c r="F122" s="1"/>
      <c r="G122" s="1"/>
      <c r="H122" s="1"/>
      <c r="I122" s="1"/>
      <c r="J122" s="1"/>
      <c r="K122" s="1"/>
      <c r="L122" s="1"/>
      <c r="M122" s="1"/>
      <c r="N122" s="3"/>
      <c r="P122" s="3"/>
      <c r="Q122" s="3"/>
      <c r="R122" s="3"/>
      <c r="S122" s="3"/>
      <c r="T122" s="3"/>
      <c r="U122" s="3"/>
      <c r="V122" s="3"/>
      <c r="W122" s="3"/>
      <c r="X122" s="3"/>
      <c r="CO122" s="26"/>
      <c r="CP122" s="26"/>
      <c r="CQ122" s="26"/>
      <c r="CR122" s="26"/>
    </row>
    <row r="123" spans="1:96" s="25" customFormat="1" ht="15" customHeight="1">
      <c r="A123" s="3"/>
      <c r="B123" s="1"/>
      <c r="C123" s="15"/>
      <c r="D123" s="1"/>
      <c r="E123" s="1"/>
      <c r="F123" s="1"/>
      <c r="G123" s="1"/>
      <c r="H123" s="1"/>
      <c r="I123" s="1"/>
      <c r="J123" s="1"/>
      <c r="K123" s="1"/>
      <c r="L123" s="1"/>
      <c r="M123" s="1"/>
      <c r="N123" s="3"/>
      <c r="P123" s="3"/>
      <c r="Q123" s="3"/>
      <c r="R123" s="3"/>
      <c r="S123" s="3"/>
      <c r="T123" s="3"/>
      <c r="U123" s="3"/>
      <c r="V123" s="3"/>
      <c r="W123" s="3"/>
      <c r="X123" s="3"/>
      <c r="CO123" s="26"/>
      <c r="CP123" s="26"/>
      <c r="CQ123" s="26"/>
      <c r="CR123" s="26"/>
    </row>
    <row r="124" spans="1:96" s="25" customFormat="1" ht="15" customHeight="1">
      <c r="A124" s="3"/>
      <c r="B124" s="1"/>
      <c r="C124" s="15"/>
      <c r="D124" s="1"/>
      <c r="E124" s="1"/>
      <c r="F124" s="1"/>
      <c r="G124" s="1"/>
      <c r="H124" s="1"/>
      <c r="I124" s="1"/>
      <c r="J124" s="1"/>
      <c r="K124" s="1"/>
      <c r="L124" s="1"/>
      <c r="M124" s="1"/>
      <c r="N124" s="3"/>
      <c r="P124" s="3"/>
      <c r="Q124" s="3"/>
      <c r="R124" s="3"/>
      <c r="S124" s="3"/>
      <c r="T124" s="3"/>
      <c r="U124" s="3"/>
      <c r="V124" s="3"/>
      <c r="W124" s="3"/>
      <c r="X124" s="3"/>
      <c r="CO124" s="26"/>
      <c r="CP124" s="26"/>
      <c r="CQ124" s="26"/>
      <c r="CR124" s="26"/>
    </row>
    <row r="125" spans="1:96" s="25" customFormat="1" ht="15" customHeight="1">
      <c r="A125" s="3"/>
      <c r="B125" s="1"/>
      <c r="C125" s="15"/>
      <c r="D125" s="1"/>
      <c r="E125" s="1"/>
      <c r="F125" s="1"/>
      <c r="G125" s="1"/>
      <c r="H125" s="1"/>
      <c r="I125" s="1"/>
      <c r="J125" s="1"/>
      <c r="K125" s="1"/>
      <c r="L125" s="1"/>
      <c r="M125" s="1"/>
      <c r="N125" s="3"/>
      <c r="P125" s="3"/>
      <c r="Q125" s="3"/>
      <c r="R125" s="3"/>
      <c r="S125" s="3"/>
      <c r="T125" s="3"/>
      <c r="U125" s="3"/>
      <c r="V125" s="3"/>
      <c r="W125" s="3"/>
      <c r="X125" s="3"/>
      <c r="CO125" s="26"/>
      <c r="CP125" s="26"/>
      <c r="CQ125" s="26"/>
      <c r="CR125" s="26"/>
    </row>
    <row r="126" spans="1:96" s="25" customFormat="1" ht="15" customHeight="1">
      <c r="A126" s="3"/>
      <c r="B126" s="1"/>
      <c r="C126" s="15"/>
      <c r="D126" s="1"/>
      <c r="E126" s="1"/>
      <c r="F126" s="1"/>
      <c r="G126" s="1"/>
      <c r="H126" s="1"/>
      <c r="I126" s="1"/>
      <c r="J126" s="1"/>
      <c r="K126" s="1"/>
      <c r="L126" s="1"/>
      <c r="M126" s="1"/>
      <c r="N126" s="3"/>
      <c r="P126" s="3"/>
      <c r="Q126" s="3"/>
      <c r="R126" s="3"/>
      <c r="S126" s="3"/>
      <c r="T126" s="3"/>
      <c r="U126" s="3"/>
      <c r="V126" s="3"/>
      <c r="W126" s="3"/>
      <c r="X126" s="3"/>
      <c r="CO126" s="26"/>
      <c r="CP126" s="26"/>
      <c r="CQ126" s="26"/>
      <c r="CR126" s="26"/>
    </row>
    <row r="127" spans="1:96" s="25" customFormat="1" ht="15" customHeight="1">
      <c r="A127" s="3"/>
      <c r="B127" s="1"/>
      <c r="C127" s="1"/>
      <c r="D127" s="1"/>
      <c r="E127" s="1"/>
      <c r="F127" s="1"/>
      <c r="G127" s="1"/>
      <c r="H127" s="1"/>
      <c r="I127" s="1"/>
      <c r="J127" s="1"/>
      <c r="K127" s="1"/>
      <c r="L127" s="1"/>
      <c r="M127" s="1"/>
      <c r="N127" s="3"/>
      <c r="P127" s="3"/>
      <c r="Q127" s="3"/>
      <c r="R127" s="3"/>
      <c r="S127" s="3"/>
      <c r="T127" s="3"/>
      <c r="U127" s="3"/>
      <c r="V127" s="3"/>
      <c r="W127" s="3"/>
      <c r="X127" s="3"/>
      <c r="CO127" s="26"/>
      <c r="CP127" s="26"/>
      <c r="CQ127" s="26"/>
      <c r="CR127" s="26"/>
    </row>
    <row r="128" spans="1:96" s="25" customFormat="1" ht="15" customHeight="1">
      <c r="A128" s="3"/>
      <c r="B128" s="1"/>
      <c r="C128" s="1"/>
      <c r="D128" s="1"/>
      <c r="E128" s="1"/>
      <c r="F128" s="1"/>
      <c r="G128" s="1"/>
      <c r="H128" s="1"/>
      <c r="I128" s="1"/>
      <c r="J128" s="1"/>
      <c r="K128" s="1"/>
      <c r="L128" s="1"/>
      <c r="M128" s="1"/>
      <c r="N128" s="3"/>
      <c r="P128" s="3"/>
      <c r="Q128" s="3"/>
      <c r="R128" s="3"/>
      <c r="S128" s="3"/>
      <c r="T128" s="3"/>
      <c r="U128" s="3"/>
      <c r="V128" s="3"/>
      <c r="W128" s="3"/>
      <c r="X128" s="3"/>
      <c r="CO128" s="26"/>
      <c r="CP128" s="26"/>
      <c r="CQ128" s="26"/>
      <c r="CR128" s="26"/>
    </row>
    <row r="129" spans="1:96" s="25" customFormat="1" ht="15" customHeight="1">
      <c r="A129" s="3"/>
      <c r="B129" s="1"/>
      <c r="C129" s="16"/>
      <c r="D129" s="1"/>
      <c r="E129" s="1"/>
      <c r="F129" s="1"/>
      <c r="G129" s="1"/>
      <c r="H129" s="1"/>
      <c r="I129" s="1"/>
      <c r="J129" s="1"/>
      <c r="K129" s="1"/>
      <c r="L129" s="1"/>
      <c r="M129" s="1"/>
      <c r="N129" s="3"/>
      <c r="P129" s="3"/>
      <c r="Q129" s="3"/>
      <c r="R129" s="3"/>
      <c r="S129" s="3"/>
      <c r="T129" s="3"/>
      <c r="U129" s="3"/>
      <c r="V129" s="3"/>
      <c r="W129" s="3"/>
      <c r="X129" s="3"/>
      <c r="CO129" s="26"/>
      <c r="CP129" s="26"/>
      <c r="CQ129" s="26"/>
      <c r="CR129" s="26"/>
    </row>
    <row r="130" spans="1:96" s="25" customFormat="1" ht="15" customHeight="1">
      <c r="A130" s="3"/>
      <c r="B130" s="3"/>
      <c r="C130" s="16"/>
      <c r="D130" s="3"/>
      <c r="E130" s="3"/>
      <c r="F130" s="3"/>
      <c r="G130" s="3"/>
      <c r="H130" s="3"/>
      <c r="I130" s="3"/>
      <c r="J130" s="3"/>
      <c r="K130" s="3"/>
      <c r="L130" s="3"/>
      <c r="M130" s="3"/>
      <c r="N130" s="3"/>
      <c r="P130" s="3"/>
      <c r="Q130" s="3"/>
      <c r="R130" s="3"/>
      <c r="S130" s="3"/>
      <c r="T130" s="3"/>
      <c r="U130" s="3"/>
      <c r="V130" s="3"/>
      <c r="W130" s="3"/>
      <c r="X130" s="3"/>
    </row>
    <row r="131" spans="1:96" s="25" customFormat="1" ht="15" customHeight="1">
      <c r="A131" s="3"/>
      <c r="B131" s="3"/>
      <c r="C131" s="16"/>
      <c r="D131" s="3"/>
      <c r="E131" s="3"/>
      <c r="F131" s="3"/>
      <c r="G131" s="3"/>
      <c r="H131" s="3"/>
      <c r="I131" s="3"/>
      <c r="J131" s="3"/>
      <c r="K131" s="3"/>
      <c r="L131" s="3"/>
      <c r="M131" s="3"/>
      <c r="N131" s="3"/>
      <c r="P131" s="3"/>
      <c r="Q131" s="3"/>
      <c r="R131" s="3"/>
      <c r="S131" s="3"/>
      <c r="T131" s="3"/>
      <c r="U131" s="3"/>
      <c r="V131" s="3"/>
      <c r="W131" s="3"/>
      <c r="X131" s="3"/>
    </row>
    <row r="132" spans="1:96" s="25" customFormat="1" ht="15" customHeight="1">
      <c r="A132" s="3"/>
      <c r="B132" s="3"/>
      <c r="C132" s="16"/>
      <c r="D132" s="3"/>
      <c r="E132" s="3"/>
      <c r="F132" s="3"/>
      <c r="G132" s="3"/>
      <c r="H132" s="3"/>
      <c r="I132" s="3"/>
      <c r="J132" s="3"/>
      <c r="K132" s="3"/>
      <c r="L132" s="3"/>
      <c r="M132" s="3"/>
      <c r="N132" s="3"/>
      <c r="P132" s="3"/>
      <c r="Q132" s="3"/>
      <c r="R132" s="3"/>
      <c r="S132" s="3"/>
      <c r="T132" s="3"/>
      <c r="U132" s="3"/>
      <c r="V132" s="3"/>
      <c r="W132" s="3"/>
      <c r="X132" s="3"/>
    </row>
    <row r="133" spans="1:96" s="25" customFormat="1" ht="15" customHeight="1">
      <c r="A133" s="3"/>
      <c r="B133" s="1"/>
      <c r="C133" s="16"/>
      <c r="D133" s="1"/>
      <c r="E133" s="1"/>
      <c r="F133" s="1"/>
      <c r="G133" s="1"/>
      <c r="H133" s="1"/>
      <c r="I133" s="1"/>
      <c r="J133" s="1"/>
      <c r="K133" s="1"/>
      <c r="L133" s="1"/>
      <c r="M133" s="1"/>
      <c r="N133" s="3"/>
      <c r="P133" s="3"/>
      <c r="Q133" s="3"/>
      <c r="R133" s="3"/>
      <c r="S133" s="3"/>
      <c r="T133" s="3"/>
      <c r="U133" s="3"/>
      <c r="V133" s="3"/>
      <c r="W133" s="3"/>
      <c r="X133" s="3"/>
      <c r="CO133" s="26"/>
      <c r="CP133" s="26"/>
      <c r="CQ133" s="26"/>
      <c r="CR133" s="26"/>
    </row>
    <row r="134" spans="1:96" s="25" customFormat="1" ht="15" customHeight="1">
      <c r="A134" s="3"/>
      <c r="B134" s="1"/>
      <c r="C134" s="16"/>
      <c r="D134" s="1"/>
      <c r="E134" s="1"/>
      <c r="F134" s="1"/>
      <c r="G134" s="1"/>
      <c r="H134" s="1"/>
      <c r="I134" s="1"/>
      <c r="J134" s="1"/>
      <c r="K134" s="1"/>
      <c r="L134" s="1"/>
      <c r="M134" s="1"/>
      <c r="N134" s="3"/>
      <c r="P134" s="3"/>
      <c r="Q134" s="3"/>
      <c r="R134" s="3"/>
      <c r="S134" s="3"/>
      <c r="T134" s="3"/>
      <c r="U134" s="3"/>
      <c r="V134" s="3"/>
      <c r="W134" s="3"/>
      <c r="X134" s="3"/>
      <c r="CO134" s="26"/>
      <c r="CP134" s="26"/>
      <c r="CQ134" s="26"/>
      <c r="CR134" s="26"/>
    </row>
    <row r="135" spans="1:96" s="25" customFormat="1" ht="15" customHeight="1">
      <c r="A135" s="3"/>
      <c r="B135" s="1"/>
      <c r="C135" s="16"/>
      <c r="D135" s="1"/>
      <c r="E135" s="1"/>
      <c r="F135" s="1"/>
      <c r="G135" s="1"/>
      <c r="H135" s="1"/>
      <c r="I135" s="1"/>
      <c r="J135" s="1"/>
      <c r="K135" s="1"/>
      <c r="L135" s="1"/>
      <c r="M135" s="1"/>
      <c r="N135" s="3"/>
      <c r="P135" s="3"/>
      <c r="Q135" s="3"/>
      <c r="R135" s="3"/>
      <c r="S135" s="3"/>
      <c r="T135" s="3"/>
      <c r="U135" s="3"/>
      <c r="V135" s="3"/>
      <c r="W135" s="3"/>
      <c r="X135" s="3"/>
      <c r="CO135" s="26"/>
      <c r="CP135" s="26"/>
      <c r="CQ135" s="26"/>
      <c r="CR135" s="26"/>
    </row>
    <row r="136" spans="1:96" s="25" customFormat="1" ht="15" customHeight="1">
      <c r="A136" s="3"/>
      <c r="B136" s="1"/>
      <c r="C136" s="16"/>
      <c r="D136" s="1"/>
      <c r="E136" s="1"/>
      <c r="F136" s="1"/>
      <c r="G136" s="1"/>
      <c r="H136" s="1"/>
      <c r="I136" s="1"/>
      <c r="J136" s="1"/>
      <c r="K136" s="1"/>
      <c r="L136" s="1"/>
      <c r="M136" s="1"/>
      <c r="N136" s="3"/>
      <c r="P136" s="3"/>
      <c r="Q136" s="3"/>
      <c r="R136" s="3"/>
      <c r="S136" s="3"/>
      <c r="T136" s="3"/>
      <c r="U136" s="3"/>
      <c r="V136" s="3"/>
      <c r="W136" s="3"/>
      <c r="X136" s="3"/>
      <c r="CO136" s="26"/>
      <c r="CP136" s="26"/>
      <c r="CQ136" s="26"/>
      <c r="CR136" s="26"/>
    </row>
    <row r="137" spans="1:96" s="25" customFormat="1" ht="15" customHeight="1">
      <c r="A137" s="3"/>
      <c r="B137" s="1"/>
      <c r="C137" s="16"/>
      <c r="D137" s="1"/>
      <c r="E137" s="1"/>
      <c r="F137" s="1"/>
      <c r="G137" s="1"/>
      <c r="H137" s="1"/>
      <c r="I137" s="1"/>
      <c r="J137" s="1"/>
      <c r="K137" s="1"/>
      <c r="L137" s="1"/>
      <c r="M137" s="1"/>
      <c r="N137" s="3"/>
      <c r="P137" s="3"/>
      <c r="Q137" s="3"/>
      <c r="R137" s="3"/>
      <c r="S137" s="3"/>
      <c r="T137" s="3"/>
      <c r="U137" s="3"/>
      <c r="V137" s="3"/>
      <c r="W137" s="3"/>
      <c r="X137" s="3"/>
      <c r="CO137" s="26"/>
      <c r="CP137" s="26"/>
      <c r="CQ137" s="26"/>
      <c r="CR137" s="26"/>
    </row>
    <row r="138" spans="1:96" s="25" customFormat="1" ht="15" customHeight="1">
      <c r="A138" s="3"/>
      <c r="B138" s="1"/>
      <c r="C138" s="16"/>
      <c r="D138" s="1"/>
      <c r="E138" s="1"/>
      <c r="F138" s="1"/>
      <c r="G138" s="1"/>
      <c r="H138" s="1"/>
      <c r="I138" s="1"/>
      <c r="J138" s="1"/>
      <c r="K138" s="1"/>
      <c r="L138" s="1"/>
      <c r="M138" s="1"/>
      <c r="N138" s="3"/>
      <c r="P138" s="3"/>
      <c r="Q138" s="3"/>
      <c r="R138" s="3"/>
      <c r="S138" s="3"/>
      <c r="T138" s="3"/>
      <c r="U138" s="3"/>
      <c r="V138" s="3"/>
      <c r="W138" s="3"/>
      <c r="X138" s="3"/>
      <c r="CO138" s="26"/>
      <c r="CP138" s="26"/>
      <c r="CQ138" s="26"/>
      <c r="CR138" s="26"/>
    </row>
    <row r="139" spans="1:96" s="25" customFormat="1" ht="15" customHeight="1">
      <c r="A139" s="3"/>
      <c r="B139" s="1"/>
      <c r="C139" s="16"/>
      <c r="D139" s="1"/>
      <c r="E139" s="1"/>
      <c r="F139" s="1"/>
      <c r="G139" s="1"/>
      <c r="H139" s="1"/>
      <c r="I139" s="1"/>
      <c r="J139" s="1"/>
      <c r="K139" s="1"/>
      <c r="L139" s="1"/>
      <c r="M139" s="1"/>
      <c r="N139" s="3"/>
      <c r="P139" s="3"/>
      <c r="Q139" s="3"/>
      <c r="R139" s="3"/>
      <c r="S139" s="3"/>
      <c r="T139" s="3"/>
      <c r="U139" s="3"/>
      <c r="V139" s="3"/>
      <c r="W139" s="3"/>
      <c r="X139" s="3"/>
      <c r="CO139" s="26"/>
      <c r="CP139" s="26"/>
      <c r="CQ139" s="26"/>
      <c r="CR139" s="26"/>
    </row>
    <row r="140" spans="1:96" s="25" customFormat="1" ht="15" customHeight="1">
      <c r="A140" s="3"/>
      <c r="B140" s="1"/>
      <c r="C140" s="16"/>
      <c r="D140" s="1"/>
      <c r="E140" s="1"/>
      <c r="F140" s="1"/>
      <c r="G140" s="1"/>
      <c r="H140" s="1"/>
      <c r="I140" s="1"/>
      <c r="J140" s="1"/>
      <c r="K140" s="1"/>
      <c r="L140" s="1"/>
      <c r="M140" s="1"/>
      <c r="N140" s="3"/>
      <c r="P140" s="3"/>
      <c r="Q140" s="3"/>
      <c r="R140" s="3"/>
      <c r="S140" s="3"/>
      <c r="T140" s="3"/>
      <c r="U140" s="3"/>
      <c r="V140" s="3"/>
      <c r="W140" s="3"/>
      <c r="X140" s="3"/>
      <c r="CO140" s="26"/>
      <c r="CP140" s="26"/>
      <c r="CQ140" s="26"/>
      <c r="CR140" s="26"/>
    </row>
    <row r="141" spans="1:96" s="25" customFormat="1" ht="15" customHeight="1">
      <c r="A141" s="3"/>
      <c r="B141" s="1"/>
      <c r="C141" s="16"/>
      <c r="D141" s="1"/>
      <c r="E141" s="1"/>
      <c r="F141" s="1"/>
      <c r="G141" s="1"/>
      <c r="H141" s="1"/>
      <c r="I141" s="1"/>
      <c r="J141" s="1"/>
      <c r="K141" s="1"/>
      <c r="L141" s="1"/>
      <c r="M141" s="1"/>
      <c r="N141" s="3"/>
      <c r="P141" s="3"/>
      <c r="Q141" s="3"/>
      <c r="R141" s="3"/>
      <c r="S141" s="3"/>
      <c r="T141" s="3"/>
      <c r="U141" s="3"/>
      <c r="V141" s="3"/>
      <c r="W141" s="3"/>
      <c r="X141" s="3"/>
      <c r="CO141" s="26"/>
      <c r="CP141" s="26"/>
      <c r="CQ141" s="26"/>
      <c r="CR141" s="26"/>
    </row>
    <row r="142" spans="1:96" s="25" customFormat="1" ht="15" customHeight="1">
      <c r="A142" s="3"/>
      <c r="B142" s="1"/>
      <c r="C142" s="16"/>
      <c r="D142" s="1"/>
      <c r="E142" s="1"/>
      <c r="F142" s="1"/>
      <c r="G142" s="1"/>
      <c r="H142" s="1"/>
      <c r="I142" s="1"/>
      <c r="J142" s="1"/>
      <c r="K142" s="1"/>
      <c r="L142" s="1"/>
      <c r="M142" s="1"/>
      <c r="N142" s="3"/>
      <c r="P142" s="3"/>
      <c r="Q142" s="3"/>
      <c r="R142" s="3"/>
      <c r="S142" s="3"/>
      <c r="T142" s="3"/>
      <c r="U142" s="3"/>
      <c r="V142" s="3"/>
      <c r="W142" s="3"/>
      <c r="X142" s="3"/>
      <c r="CO142" s="26"/>
      <c r="CP142" s="26"/>
      <c r="CQ142" s="26"/>
      <c r="CR142" s="26"/>
    </row>
    <row r="143" spans="1:96" s="25" customFormat="1" ht="15" customHeight="1">
      <c r="A143" s="3"/>
      <c r="B143" s="1"/>
      <c r="C143" s="16"/>
      <c r="D143" s="1"/>
      <c r="E143" s="1"/>
      <c r="F143" s="1"/>
      <c r="G143" s="1"/>
      <c r="H143" s="1"/>
      <c r="I143" s="1"/>
      <c r="J143" s="1"/>
      <c r="K143" s="1"/>
      <c r="L143" s="1"/>
      <c r="M143" s="1"/>
      <c r="N143" s="3"/>
      <c r="P143" s="3"/>
      <c r="Q143" s="3"/>
      <c r="R143" s="3"/>
      <c r="S143" s="3"/>
      <c r="T143" s="3"/>
      <c r="U143" s="3"/>
      <c r="V143" s="3"/>
      <c r="W143" s="3"/>
      <c r="X143" s="3"/>
      <c r="CO143" s="26"/>
      <c r="CP143" s="26"/>
      <c r="CQ143" s="26"/>
      <c r="CR143" s="26"/>
    </row>
    <row r="144" spans="1:96" s="25" customFormat="1" ht="15" customHeight="1">
      <c r="A144" s="3"/>
      <c r="B144" s="1"/>
      <c r="C144" s="16"/>
      <c r="D144" s="1"/>
      <c r="E144" s="1"/>
      <c r="F144" s="1"/>
      <c r="G144" s="1"/>
      <c r="H144" s="1"/>
      <c r="I144" s="1"/>
      <c r="J144" s="1"/>
      <c r="K144" s="1"/>
      <c r="L144" s="1"/>
      <c r="M144" s="1"/>
      <c r="N144" s="3"/>
      <c r="P144" s="3"/>
      <c r="Q144" s="3"/>
      <c r="R144" s="3"/>
      <c r="S144" s="3"/>
      <c r="T144" s="3"/>
      <c r="U144" s="3"/>
      <c r="V144" s="3"/>
      <c r="W144" s="3"/>
      <c r="X144" s="3"/>
      <c r="CO144" s="26"/>
      <c r="CP144" s="26"/>
      <c r="CQ144" s="26"/>
      <c r="CR144" s="26"/>
    </row>
    <row r="145" spans="1:96" ht="15" customHeight="1">
      <c r="C145" s="16"/>
      <c r="AC145" s="25"/>
    </row>
    <row r="146" spans="1:96" ht="15" customHeight="1">
      <c r="C146" s="16"/>
      <c r="AC146" s="25"/>
    </row>
    <row r="147" spans="1:96" s="25" customFormat="1" ht="15" customHeight="1">
      <c r="A147" s="3"/>
      <c r="B147" s="1"/>
      <c r="C147" s="16"/>
      <c r="D147" s="1"/>
      <c r="E147" s="1"/>
      <c r="F147" s="1"/>
      <c r="G147" s="1"/>
      <c r="H147" s="1"/>
      <c r="I147" s="1"/>
      <c r="J147" s="1"/>
      <c r="K147" s="1"/>
      <c r="L147" s="1"/>
      <c r="M147" s="1"/>
      <c r="N147" s="3"/>
      <c r="P147" s="3"/>
      <c r="Q147" s="3"/>
      <c r="R147" s="3"/>
      <c r="S147" s="3"/>
      <c r="T147" s="3"/>
      <c r="U147" s="3"/>
      <c r="V147" s="3"/>
      <c r="W147" s="3"/>
      <c r="X147" s="3"/>
      <c r="CO147" s="26"/>
      <c r="CP147" s="26"/>
      <c r="CQ147" s="26"/>
      <c r="CR147" s="26"/>
    </row>
    <row r="148" spans="1:96" s="25" customFormat="1" ht="15" customHeight="1">
      <c r="A148" s="3"/>
      <c r="B148" s="1"/>
      <c r="C148" s="16"/>
      <c r="D148" s="1"/>
      <c r="E148" s="1"/>
      <c r="F148" s="1"/>
      <c r="G148" s="1"/>
      <c r="H148" s="1"/>
      <c r="I148" s="1"/>
      <c r="J148" s="1"/>
      <c r="K148" s="1"/>
      <c r="L148" s="1"/>
      <c r="M148" s="1"/>
      <c r="N148" s="3"/>
      <c r="P148" s="3"/>
      <c r="Q148" s="3"/>
      <c r="R148" s="3"/>
      <c r="S148" s="3"/>
      <c r="T148" s="3"/>
      <c r="U148" s="3"/>
      <c r="V148" s="3"/>
      <c r="W148" s="3"/>
      <c r="X148" s="3"/>
      <c r="CO148" s="26"/>
      <c r="CP148" s="26"/>
      <c r="CQ148" s="26"/>
      <c r="CR148" s="26"/>
    </row>
    <row r="149" spans="1:96" s="25" customFormat="1" ht="15" customHeight="1">
      <c r="A149" s="3"/>
      <c r="B149" s="1"/>
      <c r="C149" s="16"/>
      <c r="D149" s="1"/>
      <c r="E149" s="1"/>
      <c r="F149" s="1"/>
      <c r="G149" s="1"/>
      <c r="H149" s="1"/>
      <c r="I149" s="1"/>
      <c r="J149" s="1"/>
      <c r="K149" s="1"/>
      <c r="L149" s="1"/>
      <c r="M149" s="1"/>
      <c r="N149" s="3"/>
      <c r="P149" s="3"/>
      <c r="Q149" s="3"/>
      <c r="R149" s="3"/>
      <c r="S149" s="3"/>
      <c r="T149" s="3"/>
      <c r="U149" s="3"/>
      <c r="V149" s="3"/>
      <c r="W149" s="3"/>
      <c r="X149" s="3"/>
      <c r="CO149" s="26"/>
      <c r="CP149" s="26"/>
      <c r="CQ149" s="26"/>
      <c r="CR149" s="26"/>
    </row>
    <row r="150" spans="1:96" s="25" customFormat="1" ht="15" customHeight="1">
      <c r="A150" s="3"/>
      <c r="B150" s="1"/>
      <c r="C150" s="16"/>
      <c r="D150" s="1"/>
      <c r="E150" s="1"/>
      <c r="F150" s="1"/>
      <c r="G150" s="1"/>
      <c r="H150" s="1"/>
      <c r="I150" s="1"/>
      <c r="J150" s="1"/>
      <c r="K150" s="1"/>
      <c r="L150" s="1"/>
      <c r="M150" s="1"/>
      <c r="N150" s="3"/>
      <c r="P150" s="3"/>
      <c r="Q150" s="3"/>
      <c r="R150" s="3"/>
      <c r="S150" s="3"/>
      <c r="T150" s="3"/>
      <c r="U150" s="3"/>
      <c r="V150" s="3"/>
      <c r="W150" s="3"/>
      <c r="X150" s="3"/>
      <c r="CO150" s="26"/>
      <c r="CP150" s="26"/>
      <c r="CQ150" s="26"/>
      <c r="CR150" s="26"/>
    </row>
    <row r="151" spans="1:96" s="25" customFormat="1" ht="15" customHeight="1">
      <c r="A151" s="3"/>
      <c r="B151" s="1"/>
      <c r="C151" s="16"/>
      <c r="D151" s="1"/>
      <c r="E151" s="1"/>
      <c r="F151" s="1"/>
      <c r="G151" s="1"/>
      <c r="H151" s="1"/>
      <c r="I151" s="1"/>
      <c r="J151" s="1"/>
      <c r="K151" s="1"/>
      <c r="L151" s="1"/>
      <c r="M151" s="1"/>
      <c r="N151" s="3"/>
      <c r="P151" s="3"/>
      <c r="Q151" s="3"/>
      <c r="R151" s="3"/>
      <c r="S151" s="3"/>
      <c r="T151" s="3"/>
      <c r="U151" s="3"/>
      <c r="V151" s="3"/>
      <c r="W151" s="3"/>
      <c r="X151" s="3"/>
      <c r="CO151" s="26"/>
      <c r="CP151" s="26"/>
      <c r="CQ151" s="26"/>
      <c r="CR151" s="26"/>
    </row>
    <row r="152" spans="1:96" s="25" customFormat="1" ht="15" customHeight="1">
      <c r="A152" s="3"/>
      <c r="B152" s="1"/>
      <c r="C152" s="16"/>
      <c r="D152" s="1"/>
      <c r="E152" s="1"/>
      <c r="F152" s="1"/>
      <c r="G152" s="1"/>
      <c r="H152" s="1"/>
      <c r="I152" s="1"/>
      <c r="J152" s="1"/>
      <c r="K152" s="1"/>
      <c r="L152" s="1"/>
      <c r="M152" s="1"/>
      <c r="N152" s="3"/>
      <c r="P152" s="3"/>
      <c r="Q152" s="3"/>
      <c r="R152" s="3"/>
      <c r="S152" s="3"/>
      <c r="T152" s="3"/>
      <c r="U152" s="3"/>
      <c r="V152" s="3"/>
      <c r="W152" s="3"/>
      <c r="X152" s="3"/>
      <c r="CO152" s="26"/>
      <c r="CP152" s="26"/>
      <c r="CQ152" s="26"/>
      <c r="CR152" s="26"/>
    </row>
    <row r="153" spans="1:96" s="25" customFormat="1" ht="15" customHeight="1">
      <c r="A153" s="3"/>
      <c r="B153" s="1"/>
      <c r="C153" s="16"/>
      <c r="D153" s="1"/>
      <c r="E153" s="1"/>
      <c r="F153" s="1"/>
      <c r="G153" s="1"/>
      <c r="H153" s="1"/>
      <c r="I153" s="1"/>
      <c r="J153" s="1"/>
      <c r="K153" s="1"/>
      <c r="L153" s="1"/>
      <c r="M153" s="1"/>
      <c r="N153" s="3"/>
      <c r="P153" s="3"/>
      <c r="Q153" s="3"/>
      <c r="R153" s="3"/>
      <c r="S153" s="3"/>
      <c r="T153" s="3"/>
      <c r="U153" s="3"/>
      <c r="V153" s="3"/>
      <c r="W153" s="3"/>
      <c r="X153" s="3"/>
      <c r="CO153" s="26"/>
      <c r="CP153" s="26"/>
      <c r="CQ153" s="26"/>
      <c r="CR153" s="26"/>
    </row>
    <row r="154" spans="1:96" s="25" customFormat="1" ht="15" customHeight="1">
      <c r="A154" s="3"/>
      <c r="B154" s="1"/>
      <c r="C154" s="16"/>
      <c r="D154" s="1"/>
      <c r="E154" s="1"/>
      <c r="F154" s="1"/>
      <c r="G154" s="1"/>
      <c r="H154" s="1"/>
      <c r="I154" s="1"/>
      <c r="J154" s="1"/>
      <c r="K154" s="1"/>
      <c r="L154" s="1"/>
      <c r="M154" s="1"/>
      <c r="N154" s="3"/>
      <c r="P154" s="3"/>
      <c r="Q154" s="3"/>
      <c r="R154" s="3"/>
      <c r="S154" s="3"/>
      <c r="T154" s="3"/>
      <c r="U154" s="3"/>
      <c r="V154" s="3"/>
      <c r="W154" s="3"/>
      <c r="X154" s="3"/>
      <c r="CO154" s="26"/>
      <c r="CP154" s="26"/>
      <c r="CQ154" s="26"/>
      <c r="CR154" s="26"/>
    </row>
    <row r="155" spans="1:96" s="25" customFormat="1" ht="15" customHeight="1">
      <c r="A155" s="3"/>
      <c r="B155" s="1"/>
      <c r="C155" s="16"/>
      <c r="D155" s="1"/>
      <c r="E155" s="1"/>
      <c r="F155" s="1"/>
      <c r="G155" s="1"/>
      <c r="H155" s="1"/>
      <c r="I155" s="1"/>
      <c r="J155" s="1"/>
      <c r="K155" s="1"/>
      <c r="L155" s="1"/>
      <c r="M155" s="1"/>
      <c r="N155" s="3"/>
      <c r="P155" s="3"/>
      <c r="Q155" s="3"/>
      <c r="R155" s="3"/>
      <c r="S155" s="3"/>
      <c r="T155" s="3"/>
      <c r="U155" s="3"/>
      <c r="V155" s="3"/>
      <c r="W155" s="3"/>
      <c r="X155" s="3"/>
      <c r="CO155" s="26"/>
      <c r="CP155" s="26"/>
      <c r="CQ155" s="26"/>
      <c r="CR155" s="26"/>
    </row>
    <row r="156" spans="1:96" s="25" customFormat="1" ht="15" customHeight="1">
      <c r="A156" s="3"/>
      <c r="B156" s="1"/>
      <c r="C156" s="16"/>
      <c r="D156" s="1"/>
      <c r="E156" s="1"/>
      <c r="F156" s="1"/>
      <c r="G156" s="1"/>
      <c r="H156" s="1"/>
      <c r="I156" s="1"/>
      <c r="J156" s="1"/>
      <c r="K156" s="1"/>
      <c r="L156" s="1"/>
      <c r="M156" s="1"/>
      <c r="N156" s="3"/>
      <c r="P156" s="3"/>
      <c r="Q156" s="3"/>
      <c r="R156" s="3"/>
      <c r="S156" s="3"/>
      <c r="T156" s="3"/>
      <c r="U156" s="3"/>
      <c r="V156" s="3"/>
      <c r="W156" s="3"/>
      <c r="X156" s="3"/>
      <c r="CO156" s="26"/>
      <c r="CP156" s="26"/>
      <c r="CQ156" s="26"/>
      <c r="CR156" s="26"/>
    </row>
    <row r="157" spans="1:96" s="25" customFormat="1" ht="15" customHeight="1">
      <c r="A157" s="3"/>
      <c r="B157" s="1"/>
      <c r="C157" s="16"/>
      <c r="D157" s="1"/>
      <c r="E157" s="1"/>
      <c r="F157" s="1"/>
      <c r="G157" s="1"/>
      <c r="H157" s="1"/>
      <c r="I157" s="1"/>
      <c r="J157" s="1"/>
      <c r="K157" s="1"/>
      <c r="L157" s="1"/>
      <c r="M157" s="1"/>
      <c r="N157" s="3"/>
      <c r="P157" s="3"/>
      <c r="Q157" s="3"/>
      <c r="R157" s="3"/>
      <c r="S157" s="3"/>
      <c r="T157" s="3"/>
      <c r="U157" s="3"/>
      <c r="V157" s="3"/>
      <c r="W157" s="3"/>
      <c r="X157" s="3"/>
      <c r="CO157" s="26"/>
      <c r="CP157" s="26"/>
      <c r="CQ157" s="26"/>
      <c r="CR157" s="26"/>
    </row>
    <row r="158" spans="1:96" s="25" customFormat="1" ht="15" customHeight="1">
      <c r="A158" s="3"/>
      <c r="B158" s="1"/>
      <c r="C158" s="16"/>
      <c r="D158" s="1"/>
      <c r="E158" s="1"/>
      <c r="F158" s="1"/>
      <c r="G158" s="1"/>
      <c r="H158" s="1"/>
      <c r="I158" s="1"/>
      <c r="J158" s="1"/>
      <c r="K158" s="1"/>
      <c r="L158" s="1"/>
      <c r="M158" s="1"/>
      <c r="N158" s="3"/>
      <c r="P158" s="3"/>
      <c r="Q158" s="3"/>
      <c r="R158" s="3"/>
      <c r="S158" s="3"/>
      <c r="T158" s="3"/>
      <c r="U158" s="3"/>
      <c r="V158" s="3"/>
      <c r="W158" s="3"/>
      <c r="X158" s="3"/>
      <c r="CO158" s="26"/>
      <c r="CP158" s="26"/>
      <c r="CQ158" s="26"/>
      <c r="CR158" s="26"/>
    </row>
    <row r="159" spans="1:96" s="25" customFormat="1" ht="15" customHeight="1">
      <c r="A159" s="3"/>
      <c r="B159" s="1"/>
      <c r="C159" s="1"/>
      <c r="D159" s="1"/>
      <c r="E159" s="1"/>
      <c r="F159" s="1"/>
      <c r="G159" s="1"/>
      <c r="H159" s="1"/>
      <c r="I159" s="1"/>
      <c r="J159" s="1"/>
      <c r="K159" s="1"/>
      <c r="L159" s="1"/>
      <c r="M159" s="1"/>
      <c r="N159" s="3"/>
      <c r="P159" s="3"/>
      <c r="Q159" s="3"/>
      <c r="R159" s="3"/>
      <c r="S159" s="3"/>
      <c r="T159" s="3"/>
      <c r="U159" s="3"/>
      <c r="V159" s="3"/>
      <c r="W159" s="3"/>
      <c r="X159" s="3"/>
      <c r="CO159" s="26"/>
      <c r="CP159" s="26"/>
      <c r="CQ159" s="26"/>
      <c r="CR159" s="26"/>
    </row>
    <row r="160" spans="1:96" s="25" customFormat="1" ht="15" customHeight="1">
      <c r="A160" s="3"/>
      <c r="B160" s="1"/>
      <c r="C160" s="1"/>
      <c r="D160" s="1"/>
      <c r="E160" s="1"/>
      <c r="F160" s="1"/>
      <c r="G160" s="1"/>
      <c r="H160" s="1"/>
      <c r="I160" s="1"/>
      <c r="J160" s="1"/>
      <c r="K160" s="1"/>
      <c r="L160" s="1"/>
      <c r="M160" s="1"/>
      <c r="N160" s="3"/>
      <c r="P160" s="3"/>
      <c r="Q160" s="3"/>
      <c r="R160" s="3"/>
      <c r="S160" s="3"/>
      <c r="T160" s="3"/>
      <c r="U160" s="3"/>
      <c r="V160" s="3"/>
      <c r="W160" s="3"/>
      <c r="X160" s="3"/>
      <c r="CO160" s="26"/>
      <c r="CP160" s="26"/>
      <c r="CQ160" s="26"/>
      <c r="CR160" s="26"/>
    </row>
    <row r="161" spans="1:96" s="25" customFormat="1" ht="15" customHeight="1">
      <c r="A161" s="3"/>
      <c r="B161" s="1"/>
      <c r="C161" s="1"/>
      <c r="D161" s="1"/>
      <c r="E161" s="1"/>
      <c r="F161" s="1"/>
      <c r="G161" s="1"/>
      <c r="H161" s="1"/>
      <c r="I161" s="1"/>
      <c r="J161" s="1"/>
      <c r="K161" s="1"/>
      <c r="L161" s="1"/>
      <c r="M161" s="1"/>
      <c r="N161" s="3"/>
      <c r="P161" s="3"/>
      <c r="Q161" s="3"/>
      <c r="R161" s="3"/>
      <c r="S161" s="3"/>
      <c r="T161" s="3"/>
      <c r="U161" s="3"/>
      <c r="V161" s="3"/>
      <c r="W161" s="3"/>
      <c r="X161" s="3"/>
      <c r="CO161" s="26"/>
      <c r="CP161" s="26"/>
      <c r="CQ161" s="26"/>
      <c r="CR161" s="26"/>
    </row>
    <row r="162" spans="1:96" s="25" customFormat="1" ht="15" customHeight="1">
      <c r="A162" s="3"/>
      <c r="B162" s="1"/>
      <c r="C162" s="1"/>
      <c r="D162" s="1"/>
      <c r="E162" s="1"/>
      <c r="F162" s="1"/>
      <c r="G162" s="1"/>
      <c r="H162" s="1"/>
      <c r="I162" s="1"/>
      <c r="J162" s="1"/>
      <c r="K162" s="1"/>
      <c r="L162" s="1"/>
      <c r="M162" s="1"/>
      <c r="N162" s="3"/>
      <c r="P162" s="3"/>
      <c r="Q162" s="3"/>
      <c r="R162" s="3"/>
      <c r="S162" s="3"/>
      <c r="T162" s="3"/>
      <c r="U162" s="3"/>
      <c r="V162" s="3"/>
      <c r="W162" s="3"/>
      <c r="X162" s="3"/>
      <c r="CO162" s="26"/>
      <c r="CP162" s="26"/>
      <c r="CQ162" s="26"/>
      <c r="CR162" s="26"/>
    </row>
    <row r="163" spans="1:96" s="25" customFormat="1" ht="15" customHeight="1">
      <c r="A163" s="3"/>
      <c r="B163" s="1"/>
      <c r="C163" s="1"/>
      <c r="D163" s="1"/>
      <c r="E163" s="1"/>
      <c r="F163" s="1"/>
      <c r="G163" s="1"/>
      <c r="H163" s="1"/>
      <c r="I163" s="1"/>
      <c r="J163" s="1"/>
      <c r="K163" s="1"/>
      <c r="L163" s="1"/>
      <c r="M163" s="1"/>
      <c r="N163" s="3"/>
      <c r="P163" s="3"/>
      <c r="Q163" s="3"/>
      <c r="R163" s="3"/>
      <c r="S163" s="3"/>
      <c r="T163" s="3"/>
      <c r="U163" s="3"/>
      <c r="V163" s="3"/>
      <c r="W163" s="3"/>
      <c r="X163" s="3"/>
      <c r="CO163" s="26"/>
      <c r="CP163" s="26"/>
      <c r="CQ163" s="26"/>
      <c r="CR163" s="26"/>
    </row>
    <row r="164" spans="1:96" s="25" customFormat="1" ht="15" customHeight="1">
      <c r="A164" s="3"/>
      <c r="B164" s="1"/>
      <c r="C164" s="1"/>
      <c r="D164" s="1"/>
      <c r="E164" s="1"/>
      <c r="F164" s="1"/>
      <c r="G164" s="1"/>
      <c r="H164" s="1"/>
      <c r="I164" s="1"/>
      <c r="J164" s="1"/>
      <c r="K164" s="1"/>
      <c r="L164" s="1"/>
      <c r="M164" s="1"/>
      <c r="N164" s="3"/>
      <c r="P164" s="3"/>
      <c r="Q164" s="3"/>
      <c r="R164" s="3"/>
      <c r="S164" s="3"/>
      <c r="T164" s="3"/>
      <c r="U164" s="3"/>
      <c r="V164" s="3"/>
      <c r="W164" s="3"/>
      <c r="X164" s="3"/>
      <c r="CO164" s="26"/>
      <c r="CP164" s="26"/>
      <c r="CQ164" s="26"/>
      <c r="CR164" s="26"/>
    </row>
    <row r="165" spans="1:96" s="25" customFormat="1" ht="15" customHeight="1">
      <c r="A165" s="3"/>
      <c r="B165" s="1"/>
      <c r="C165" s="1"/>
      <c r="D165" s="1"/>
      <c r="E165" s="1"/>
      <c r="F165" s="1"/>
      <c r="G165" s="1"/>
      <c r="H165" s="1"/>
      <c r="I165" s="1"/>
      <c r="J165" s="1"/>
      <c r="K165" s="1"/>
      <c r="L165" s="1"/>
      <c r="M165" s="1"/>
      <c r="N165" s="3"/>
      <c r="P165" s="3"/>
      <c r="Q165" s="3"/>
      <c r="R165" s="3"/>
      <c r="S165" s="3"/>
      <c r="T165" s="3"/>
      <c r="U165" s="3"/>
      <c r="V165" s="3"/>
      <c r="W165" s="3"/>
      <c r="X165" s="3"/>
      <c r="CO165" s="26"/>
      <c r="CP165" s="26"/>
      <c r="CQ165" s="26"/>
      <c r="CR165" s="26"/>
    </row>
    <row r="166" spans="1:96" s="25" customFormat="1" ht="15" customHeight="1">
      <c r="A166" s="3"/>
      <c r="B166" s="1"/>
      <c r="C166" s="1"/>
      <c r="D166" s="1"/>
      <c r="E166" s="1"/>
      <c r="F166" s="1"/>
      <c r="G166" s="1"/>
      <c r="H166" s="1"/>
      <c r="I166" s="1"/>
      <c r="J166" s="1"/>
      <c r="K166" s="1"/>
      <c r="L166" s="1"/>
      <c r="M166" s="1"/>
      <c r="N166" s="3"/>
      <c r="P166" s="3"/>
      <c r="Q166" s="3"/>
      <c r="R166" s="3"/>
      <c r="S166" s="3"/>
      <c r="T166" s="3"/>
      <c r="U166" s="3"/>
      <c r="V166" s="3"/>
      <c r="W166" s="3"/>
      <c r="X166" s="3"/>
      <c r="CO166" s="26"/>
      <c r="CP166" s="26"/>
      <c r="CQ166" s="26"/>
      <c r="CR166" s="26"/>
    </row>
    <row r="167" spans="1:96" s="25" customFormat="1" ht="15" customHeight="1">
      <c r="A167" s="3"/>
      <c r="B167" s="1"/>
      <c r="C167" s="1"/>
      <c r="D167" s="1"/>
      <c r="E167" s="1"/>
      <c r="F167" s="1"/>
      <c r="G167" s="1"/>
      <c r="H167" s="1"/>
      <c r="I167" s="1"/>
      <c r="J167" s="1"/>
      <c r="K167" s="1"/>
      <c r="L167" s="1"/>
      <c r="M167" s="1"/>
      <c r="N167" s="3"/>
      <c r="P167" s="3"/>
      <c r="Q167" s="3"/>
      <c r="R167" s="3"/>
      <c r="S167" s="3"/>
      <c r="T167" s="3"/>
      <c r="U167" s="3"/>
      <c r="V167" s="3"/>
      <c r="W167" s="3"/>
      <c r="X167" s="3"/>
      <c r="CO167" s="26"/>
      <c r="CP167" s="26"/>
      <c r="CQ167" s="26"/>
      <c r="CR167" s="26"/>
    </row>
    <row r="529" spans="1:96" s="25" customFormat="1" ht="15" customHeight="1">
      <c r="A529" s="3"/>
      <c r="B529" s="1"/>
      <c r="C529" s="3"/>
      <c r="D529" s="3"/>
      <c r="E529" s="3"/>
      <c r="F529" s="3"/>
      <c r="G529" s="3"/>
      <c r="H529" s="3"/>
      <c r="I529" s="3"/>
      <c r="J529" s="3"/>
      <c r="K529" s="3"/>
      <c r="L529" s="3"/>
      <c r="M529" s="3"/>
      <c r="N529" s="3"/>
      <c r="P529" s="3"/>
      <c r="Q529" s="3"/>
      <c r="R529" s="3"/>
      <c r="S529" s="3"/>
      <c r="T529" s="3"/>
      <c r="U529" s="3"/>
      <c r="V529" s="3"/>
      <c r="W529" s="3"/>
      <c r="X529" s="3"/>
      <c r="AC529" s="8"/>
      <c r="CO529" s="26"/>
      <c r="CP529" s="26"/>
      <c r="CQ529" s="26"/>
      <c r="CR529" s="26"/>
    </row>
    <row r="530" spans="1:96" s="25" customFormat="1" ht="15" customHeight="1">
      <c r="A530" s="3"/>
      <c r="B530" s="1"/>
      <c r="C530" s="3"/>
      <c r="D530" s="3"/>
      <c r="E530" s="3"/>
      <c r="F530" s="3"/>
      <c r="G530" s="3"/>
      <c r="H530" s="3"/>
      <c r="I530" s="3"/>
      <c r="J530" s="3"/>
      <c r="K530" s="3"/>
      <c r="L530" s="3"/>
      <c r="M530" s="3"/>
      <c r="N530" s="3"/>
      <c r="P530" s="3"/>
      <c r="Q530" s="3"/>
      <c r="R530" s="3"/>
      <c r="S530" s="3"/>
      <c r="T530" s="3"/>
      <c r="U530" s="3"/>
      <c r="V530" s="3"/>
      <c r="W530" s="3"/>
      <c r="X530" s="3"/>
      <c r="AC530" s="8"/>
      <c r="CO530" s="26"/>
      <c r="CP530" s="26"/>
      <c r="CQ530" s="26"/>
      <c r="CR530" s="26"/>
    </row>
    <row r="531" spans="1:96" s="25" customFormat="1" ht="15" customHeight="1">
      <c r="A531" s="3"/>
      <c r="B531" s="1"/>
      <c r="C531" s="3"/>
      <c r="D531" s="3"/>
      <c r="E531" s="3"/>
      <c r="F531" s="3"/>
      <c r="G531" s="3"/>
      <c r="H531" s="3"/>
      <c r="I531" s="3"/>
      <c r="J531" s="3"/>
      <c r="K531" s="3"/>
      <c r="L531" s="3"/>
      <c r="M531" s="3"/>
      <c r="N531" s="3"/>
      <c r="P531" s="3"/>
      <c r="Q531" s="3"/>
      <c r="R531" s="3"/>
      <c r="S531" s="3"/>
      <c r="T531" s="3"/>
      <c r="U531" s="3"/>
      <c r="V531" s="3"/>
      <c r="W531" s="3"/>
      <c r="X531" s="3"/>
      <c r="AC531" s="8"/>
      <c r="CO531" s="26"/>
      <c r="CP531" s="26"/>
      <c r="CQ531" s="26"/>
      <c r="CR531" s="26"/>
    </row>
    <row r="532" spans="1:96" s="25" customFormat="1" ht="15" customHeight="1">
      <c r="A532" s="3"/>
      <c r="B532" s="1"/>
      <c r="C532" s="3"/>
      <c r="D532" s="3"/>
      <c r="E532" s="3"/>
      <c r="F532" s="3"/>
      <c r="G532" s="3"/>
      <c r="H532" s="3"/>
      <c r="I532" s="3"/>
      <c r="J532" s="3"/>
      <c r="K532" s="3"/>
      <c r="L532" s="3"/>
      <c r="M532" s="3"/>
      <c r="N532" s="3"/>
      <c r="P532" s="3"/>
      <c r="Q532" s="3"/>
      <c r="R532" s="3"/>
      <c r="S532" s="3"/>
      <c r="T532" s="3"/>
      <c r="U532" s="3"/>
      <c r="V532" s="3"/>
      <c r="W532" s="3"/>
      <c r="X532" s="3"/>
      <c r="AC532" s="8"/>
      <c r="CO532" s="26"/>
      <c r="CP532" s="26"/>
      <c r="CQ532" s="26"/>
      <c r="CR532" s="26"/>
    </row>
    <row r="533" spans="1:96" s="25" customFormat="1" ht="15" customHeight="1">
      <c r="A533" s="3"/>
      <c r="B533" s="1"/>
      <c r="C533" s="3"/>
      <c r="D533" s="3"/>
      <c r="E533" s="3"/>
      <c r="F533" s="3"/>
      <c r="G533" s="3"/>
      <c r="H533" s="3"/>
      <c r="I533" s="3"/>
      <c r="J533" s="3"/>
      <c r="K533" s="3"/>
      <c r="L533" s="3"/>
      <c r="M533" s="3"/>
      <c r="N533" s="3"/>
      <c r="P533" s="3"/>
      <c r="Q533" s="3"/>
      <c r="R533" s="3"/>
      <c r="S533" s="3"/>
      <c r="T533" s="3"/>
      <c r="U533" s="3"/>
      <c r="V533" s="3"/>
      <c r="W533" s="3"/>
      <c r="X533" s="3"/>
      <c r="AC533" s="8"/>
      <c r="CO533" s="26"/>
      <c r="CP533" s="26"/>
      <c r="CQ533" s="26"/>
      <c r="CR533" s="26"/>
    </row>
    <row r="534" spans="1:96" s="25" customFormat="1" ht="15" customHeight="1">
      <c r="A534" s="3"/>
      <c r="B534" s="1"/>
      <c r="C534" s="3"/>
      <c r="D534" s="3"/>
      <c r="E534" s="3"/>
      <c r="F534" s="3"/>
      <c r="G534" s="3"/>
      <c r="H534" s="3"/>
      <c r="I534" s="3"/>
      <c r="J534" s="3"/>
      <c r="K534" s="3"/>
      <c r="L534" s="3"/>
      <c r="M534" s="3"/>
      <c r="N534" s="3"/>
      <c r="P534" s="3"/>
      <c r="Q534" s="3"/>
      <c r="R534" s="3"/>
      <c r="S534" s="3"/>
      <c r="T534" s="3"/>
      <c r="U534" s="3"/>
      <c r="V534" s="3"/>
      <c r="W534" s="3"/>
      <c r="X534" s="3"/>
      <c r="AC534" s="8"/>
      <c r="CO534" s="26"/>
      <c r="CP534" s="26"/>
      <c r="CQ534" s="26"/>
      <c r="CR534" s="26"/>
    </row>
    <row r="535" spans="1:96" s="25" customFormat="1" ht="15" customHeight="1">
      <c r="A535" s="3"/>
      <c r="B535" s="1"/>
      <c r="C535" s="3"/>
      <c r="D535" s="3"/>
      <c r="E535" s="3"/>
      <c r="F535" s="3"/>
      <c r="G535" s="3"/>
      <c r="H535" s="3"/>
      <c r="I535" s="3"/>
      <c r="J535" s="3"/>
      <c r="K535" s="3"/>
      <c r="L535" s="3"/>
      <c r="M535" s="3"/>
      <c r="N535" s="3"/>
      <c r="P535" s="3"/>
      <c r="Q535" s="3"/>
      <c r="R535" s="3"/>
      <c r="S535" s="3"/>
      <c r="T535" s="3"/>
      <c r="U535" s="3"/>
      <c r="V535" s="3"/>
      <c r="W535" s="3"/>
      <c r="X535" s="3"/>
      <c r="AC535" s="8"/>
      <c r="CO535" s="26"/>
      <c r="CP535" s="26"/>
      <c r="CQ535" s="26"/>
      <c r="CR535" s="26"/>
    </row>
    <row r="536" spans="1:96" s="25" customFormat="1" ht="15" customHeight="1">
      <c r="A536" s="3"/>
      <c r="B536" s="1"/>
      <c r="C536" s="3"/>
      <c r="D536" s="3"/>
      <c r="E536" s="3"/>
      <c r="F536" s="3"/>
      <c r="G536" s="3"/>
      <c r="H536" s="3"/>
      <c r="I536" s="3"/>
      <c r="J536" s="3"/>
      <c r="K536" s="3"/>
      <c r="L536" s="3"/>
      <c r="M536" s="3"/>
      <c r="N536" s="3"/>
      <c r="P536" s="3"/>
      <c r="Q536" s="3"/>
      <c r="R536" s="3"/>
      <c r="S536" s="3"/>
      <c r="T536" s="3"/>
      <c r="U536" s="3"/>
      <c r="V536" s="3"/>
      <c r="W536" s="3"/>
      <c r="X536" s="3"/>
      <c r="AC536" s="8"/>
      <c r="CO536" s="26"/>
      <c r="CP536" s="26"/>
      <c r="CQ536" s="26"/>
      <c r="CR536" s="26"/>
    </row>
    <row r="537" spans="1:96" s="25" customFormat="1" ht="15" customHeight="1">
      <c r="A537" s="3"/>
      <c r="B537" s="1"/>
      <c r="C537" s="3"/>
      <c r="D537" s="3"/>
      <c r="E537" s="3"/>
      <c r="F537" s="3"/>
      <c r="G537" s="3"/>
      <c r="H537" s="3"/>
      <c r="I537" s="3"/>
      <c r="J537" s="3"/>
      <c r="K537" s="3"/>
      <c r="L537" s="3"/>
      <c r="M537" s="3"/>
      <c r="N537" s="3"/>
      <c r="P537" s="3"/>
      <c r="Q537" s="3"/>
      <c r="R537" s="3"/>
      <c r="S537" s="3"/>
      <c r="T537" s="3"/>
      <c r="U537" s="3"/>
      <c r="V537" s="3"/>
      <c r="W537" s="3"/>
      <c r="X537" s="3"/>
      <c r="AC537" s="8"/>
      <c r="CO537" s="26"/>
      <c r="CP537" s="26"/>
      <c r="CQ537" s="26"/>
      <c r="CR537" s="26"/>
    </row>
    <row r="538" spans="1:96" s="25" customFormat="1" ht="15" customHeight="1">
      <c r="A538" s="3"/>
      <c r="B538" s="1"/>
      <c r="C538" s="3"/>
      <c r="D538" s="3"/>
      <c r="E538" s="3"/>
      <c r="F538" s="3"/>
      <c r="G538" s="3"/>
      <c r="H538" s="3"/>
      <c r="I538" s="3"/>
      <c r="J538" s="3"/>
      <c r="K538" s="3"/>
      <c r="L538" s="3"/>
      <c r="M538" s="3"/>
      <c r="N538" s="3"/>
      <c r="P538" s="3"/>
      <c r="Q538" s="3"/>
      <c r="R538" s="3"/>
      <c r="S538" s="3"/>
      <c r="T538" s="3"/>
      <c r="U538" s="3"/>
      <c r="V538" s="3"/>
      <c r="W538" s="3"/>
      <c r="X538" s="3"/>
      <c r="AC538" s="8"/>
      <c r="CO538" s="26"/>
      <c r="CP538" s="26"/>
      <c r="CQ538" s="26"/>
      <c r="CR538" s="26"/>
    </row>
    <row r="539" spans="1:96" s="25" customFormat="1" ht="15" customHeight="1">
      <c r="A539" s="3"/>
      <c r="B539" s="1"/>
      <c r="C539" s="1"/>
      <c r="D539" s="1"/>
      <c r="E539" s="1"/>
      <c r="F539" s="1"/>
      <c r="G539" s="1"/>
      <c r="H539" s="1"/>
      <c r="I539" s="1"/>
      <c r="J539" s="1"/>
      <c r="K539" s="1"/>
      <c r="L539" s="1"/>
      <c r="M539" s="1"/>
      <c r="N539" s="3"/>
      <c r="P539" s="3"/>
      <c r="Q539" s="3"/>
      <c r="R539" s="3"/>
      <c r="S539" s="3"/>
      <c r="T539" s="3"/>
      <c r="U539" s="3"/>
      <c r="V539" s="3"/>
      <c r="W539" s="3"/>
      <c r="X539" s="3"/>
      <c r="AC539" s="8"/>
      <c r="CO539" s="26"/>
      <c r="CP539" s="26"/>
      <c r="CQ539" s="26"/>
      <c r="CR539" s="26"/>
    </row>
    <row r="540" spans="1:96" s="25" customFormat="1" ht="15" customHeight="1">
      <c r="A540" s="3"/>
      <c r="B540" s="1"/>
      <c r="C540" s="1"/>
      <c r="D540" s="1"/>
      <c r="E540" s="1"/>
      <c r="F540" s="1"/>
      <c r="G540" s="1"/>
      <c r="H540" s="1"/>
      <c r="I540" s="1"/>
      <c r="J540" s="1"/>
      <c r="K540" s="1"/>
      <c r="L540" s="1"/>
      <c r="M540" s="1"/>
      <c r="N540" s="3"/>
      <c r="P540" s="3"/>
      <c r="Q540" s="3"/>
      <c r="R540" s="3"/>
      <c r="S540" s="3"/>
      <c r="T540" s="3"/>
      <c r="U540" s="3"/>
      <c r="V540" s="3"/>
      <c r="W540" s="3"/>
      <c r="X540" s="3"/>
      <c r="AC540" s="8"/>
      <c r="CO540" s="26"/>
      <c r="CP540" s="26"/>
      <c r="CQ540" s="26"/>
      <c r="CR540" s="26"/>
    </row>
    <row r="541" spans="1:96" s="25" customFormat="1" ht="15" customHeight="1">
      <c r="A541" s="3"/>
      <c r="B541" s="1"/>
      <c r="C541" s="1"/>
      <c r="D541" s="1"/>
      <c r="E541" s="1"/>
      <c r="F541" s="1"/>
      <c r="G541" s="1"/>
      <c r="H541" s="1"/>
      <c r="I541" s="1"/>
      <c r="J541" s="1"/>
      <c r="K541" s="1"/>
      <c r="L541" s="1"/>
      <c r="M541" s="1"/>
      <c r="N541" s="3"/>
      <c r="P541" s="3"/>
      <c r="Q541" s="3"/>
      <c r="R541" s="3"/>
      <c r="S541" s="3"/>
      <c r="T541" s="3"/>
      <c r="U541" s="3"/>
      <c r="V541" s="3"/>
      <c r="W541" s="3"/>
      <c r="X541" s="3"/>
      <c r="AC541" s="8"/>
      <c r="CO541" s="26"/>
      <c r="CP541" s="26"/>
      <c r="CQ541" s="26"/>
      <c r="CR541" s="26"/>
    </row>
  </sheetData>
  <sheetProtection formatCells="0" formatColumns="0" formatRows="0" insertRows="0" autoFilter="0" pivotTables="0"/>
  <protectedRanges>
    <protectedRange sqref="C55:N55" name="Titulo datos trabajadores"/>
    <protectedRange sqref="C7" name="Rango1"/>
    <protectedRange sqref="D10:F12" name="Rango2"/>
    <protectedRange sqref="K10:M12" name="Rango3"/>
    <protectedRange sqref="D15:M17" name="Rango4"/>
    <protectedRange sqref="K23:K26 N23:N31 L32:N35 K29:K32 AA34 AA44:AB44 AA37:AA38 AA51:AA52 G39:H39 D33:E39 D23:E31 G23:H37 K34:K39" name="BATERIAS MEDICAS"/>
    <protectedRange sqref="G46:G48 K46:K49 D52:E52 D46:E50 H46:H49" name="BATERIAS PSICOLOGICAS Y SUCURSAL"/>
    <protectedRange sqref="C56:N65" name="DATOS TRABAJADORES"/>
  </protectedRanges>
  <dataConsolidate/>
  <mergeCells count="89">
    <mergeCell ref="H23:H24"/>
    <mergeCell ref="C22:E22"/>
    <mergeCell ref="F22:H22"/>
    <mergeCell ref="I37:J37"/>
    <mergeCell ref="I25:J25"/>
    <mergeCell ref="D23:E23"/>
    <mergeCell ref="D25:E26"/>
    <mergeCell ref="I26:J26"/>
    <mergeCell ref="I36:J36"/>
    <mergeCell ref="I29:J30"/>
    <mergeCell ref="C42:M42"/>
    <mergeCell ref="G39:H39"/>
    <mergeCell ref="C54:N54"/>
    <mergeCell ref="C44:N44"/>
    <mergeCell ref="I49:J49"/>
    <mergeCell ref="C45:D45"/>
    <mergeCell ref="F45:G45"/>
    <mergeCell ref="I51:K51"/>
    <mergeCell ref="L45:N45"/>
    <mergeCell ref="I46:J46"/>
    <mergeCell ref="I45:K45"/>
    <mergeCell ref="I47:J47"/>
    <mergeCell ref="L46:N49"/>
    <mergeCell ref="I48:J48"/>
    <mergeCell ref="F58:I58"/>
    <mergeCell ref="D52:H52"/>
    <mergeCell ref="F64:I64"/>
    <mergeCell ref="F65:I65"/>
    <mergeCell ref="F59:I59"/>
    <mergeCell ref="F60:I60"/>
    <mergeCell ref="F61:I61"/>
    <mergeCell ref="F62:I62"/>
    <mergeCell ref="F63:I63"/>
    <mergeCell ref="C55:E55"/>
    <mergeCell ref="I11:J11"/>
    <mergeCell ref="C66:M68"/>
    <mergeCell ref="F55:I55"/>
    <mergeCell ref="F56:I56"/>
    <mergeCell ref="F57:I57"/>
    <mergeCell ref="K17:M17"/>
    <mergeCell ref="I17:J17"/>
    <mergeCell ref="C18:M18"/>
    <mergeCell ref="I24:J24"/>
    <mergeCell ref="I12:J12"/>
    <mergeCell ref="K12:M12"/>
    <mergeCell ref="K11:M11"/>
    <mergeCell ref="C11:C12"/>
    <mergeCell ref="D11:F12"/>
    <mergeCell ref="D13:F13"/>
    <mergeCell ref="C21:N21"/>
    <mergeCell ref="C3:M3"/>
    <mergeCell ref="C6:F6"/>
    <mergeCell ref="C7:F7"/>
    <mergeCell ref="C9:M9"/>
    <mergeCell ref="I10:J10"/>
    <mergeCell ref="K10:M10"/>
    <mergeCell ref="D10:F10"/>
    <mergeCell ref="L22:N22"/>
    <mergeCell ref="L24:M24"/>
    <mergeCell ref="L23:M23"/>
    <mergeCell ref="I22:K22"/>
    <mergeCell ref="I23:J23"/>
    <mergeCell ref="C14:M14"/>
    <mergeCell ref="D15:M15"/>
    <mergeCell ref="K16:M16"/>
    <mergeCell ref="I16:J16"/>
    <mergeCell ref="I19:M19"/>
    <mergeCell ref="D16:H16"/>
    <mergeCell ref="D17:H17"/>
    <mergeCell ref="C32:E32"/>
    <mergeCell ref="I39:J39"/>
    <mergeCell ref="L25:M25"/>
    <mergeCell ref="L33:N33"/>
    <mergeCell ref="I31:J31"/>
    <mergeCell ref="I35:J35"/>
    <mergeCell ref="L31:M31"/>
    <mergeCell ref="L32:N32"/>
    <mergeCell ref="I34:J34"/>
    <mergeCell ref="L34:N36"/>
    <mergeCell ref="I38:J38"/>
    <mergeCell ref="N28:N29"/>
    <mergeCell ref="I32:J33"/>
    <mergeCell ref="K32:K33"/>
    <mergeCell ref="I27:K28"/>
    <mergeCell ref="K29:K30"/>
    <mergeCell ref="L30:M30"/>
    <mergeCell ref="L28:M29"/>
    <mergeCell ref="L27:M27"/>
    <mergeCell ref="L26:M26"/>
  </mergeCells>
  <conditionalFormatting sqref="C26">
    <cfRule type="expression" dxfId="109" priority="123">
      <formula>$D$32&lt;&gt;""</formula>
    </cfRule>
  </conditionalFormatting>
  <conditionalFormatting sqref="C51:E51">
    <cfRule type="expression" dxfId="108" priority="100" stopIfTrue="1">
      <formula>#REF!=6</formula>
    </cfRule>
    <cfRule type="expression" dxfId="107" priority="99" stopIfTrue="1">
      <formula>#REF!=5</formula>
    </cfRule>
  </conditionalFormatting>
  <conditionalFormatting sqref="C7:F7">
    <cfRule type="expression" dxfId="106" priority="152" stopIfTrue="1">
      <formula>C7=$Z$8</formula>
    </cfRule>
  </conditionalFormatting>
  <conditionalFormatting sqref="C42:M42">
    <cfRule type="expression" dxfId="105" priority="852">
      <formula>NOT(OR($AA$25:$AA$52))</formula>
    </cfRule>
    <cfRule type="expression" dxfId="104" priority="851">
      <formula>OR($C$7&lt;&gt;"Contratado (ocupacional)",NOT($AB$53))</formula>
    </cfRule>
  </conditionalFormatting>
  <conditionalFormatting sqref="D10:E11 D15:E15 D16:D17 K16:M17">
    <cfRule type="cellIs" dxfId="103" priority="148" stopIfTrue="1" operator="equal">
      <formula>$Y$10</formula>
    </cfRule>
  </conditionalFormatting>
  <conditionalFormatting sqref="D52:E52">
    <cfRule type="cellIs" dxfId="102" priority="135" stopIfTrue="1" operator="equal">
      <formula>$Y$10</formula>
    </cfRule>
  </conditionalFormatting>
  <conditionalFormatting sqref="F24">
    <cfRule type="expression" dxfId="88" priority="68">
      <formula>C7=Z6</formula>
    </cfRule>
  </conditionalFormatting>
  <conditionalFormatting sqref="F29:F30">
    <cfRule type="expression" dxfId="87" priority="59">
      <formula>C9=Z8</formula>
    </cfRule>
  </conditionalFormatting>
  <conditionalFormatting sqref="F48">
    <cfRule type="expression" dxfId="86" priority="97" stopIfTrue="1">
      <formula>#REF!=5</formula>
    </cfRule>
    <cfRule type="expression" dxfId="85" priority="98" stopIfTrue="1">
      <formula>#REF!=6</formula>
    </cfRule>
  </conditionalFormatting>
  <conditionalFormatting sqref="F50 G50:H51">
    <cfRule type="expression" dxfId="84" priority="128" stopIfTrue="1">
      <formula>#REF!=5</formula>
    </cfRule>
    <cfRule type="expression" dxfId="83" priority="129" stopIfTrue="1">
      <formula>#REF!=6</formula>
    </cfRule>
  </conditionalFormatting>
  <conditionalFormatting sqref="F51:H51">
    <cfRule type="expression" dxfId="82" priority="130" stopIfTrue="1">
      <formula>#REF!=5</formula>
    </cfRule>
    <cfRule type="expression" dxfId="81" priority="131" stopIfTrue="1">
      <formula>#REF!=6</formula>
    </cfRule>
  </conditionalFormatting>
  <conditionalFormatting sqref="G47:G48 G50:H50">
    <cfRule type="expression" dxfId="80" priority="150" stopIfTrue="1">
      <formula>#REF!=6</formula>
    </cfRule>
  </conditionalFormatting>
  <conditionalFormatting sqref="G50:H50 G47:G48">
    <cfRule type="expression" dxfId="79" priority="149" stopIfTrue="1">
      <formula>#REF!=5</formula>
    </cfRule>
  </conditionalFormatting>
  <conditionalFormatting sqref="I19">
    <cfRule type="expression" dxfId="68" priority="625" stopIfTrue="1">
      <formula>#REF!&lt;&gt;$Z$17</formula>
    </cfRule>
    <cfRule type="expression" dxfId="67" priority="626" stopIfTrue="1">
      <formula>AND(#REF!&lt;&gt;#REF!,I19=$Z$19)</formula>
    </cfRule>
    <cfRule type="expression" dxfId="66" priority="648" stopIfTrue="1">
      <formula>AND(#REF!&lt;&gt;#REF!,$I19&lt;&gt;$Z$19)</formula>
    </cfRule>
  </conditionalFormatting>
  <conditionalFormatting sqref="K11">
    <cfRule type="expression" dxfId="65" priority="63" stopIfTrue="1">
      <formula>$K$11=""</formula>
    </cfRule>
  </conditionalFormatting>
  <conditionalFormatting sqref="K12">
    <cfRule type="cellIs" dxfId="64" priority="87" stopIfTrue="1" operator="equal">
      <formula>$Y$10</formula>
    </cfRule>
  </conditionalFormatting>
  <conditionalFormatting sqref="K23:K24">
    <cfRule type="expression" dxfId="63" priority="93" stopIfTrue="1">
      <formula>AND(K23="",#REF!&lt;&gt;"")</formula>
    </cfRule>
  </conditionalFormatting>
  <conditionalFormatting sqref="K29">
    <cfRule type="expression" dxfId="62" priority="84" stopIfTrue="1">
      <formula>AND(K29="",#REF!&lt;&gt;"")</formula>
    </cfRule>
  </conditionalFormatting>
  <conditionalFormatting sqref="K31:K32">
    <cfRule type="cellIs" dxfId="61" priority="85" operator="equal">
      <formula>#REF!</formula>
    </cfRule>
  </conditionalFormatting>
  <conditionalFormatting sqref="K34:K41">
    <cfRule type="cellIs" dxfId="60" priority="60" operator="equal">
      <formula>#REF!</formula>
    </cfRule>
  </conditionalFormatting>
  <dataValidations count="4">
    <dataValidation type="list" allowBlank="1" showInputMessage="1" showErrorMessage="1" sqref="C7:F7" xr:uid="{00000000-0002-0000-0000-000000000000}">
      <formula1>"Haga click aquí,Contratado (ocupacional),Postulante (preocupacional)"</formula1>
    </dataValidation>
    <dataValidation type="list" allowBlank="1" showInputMessage="1" showErrorMessage="1" sqref="K12:M12" xr:uid="{00000000-0002-0000-0000-000002000000}">
      <formula1>"AFILIADA, NO AFILIADA"</formula1>
    </dataValidation>
    <dataValidation type="list" allowBlank="1" showInputMessage="1" showErrorMessage="1" errorTitle="Error" error="Selecciona Screening o Confirmación" promptTitle="Selecciona Screening o Confirmac" sqref="K31 K34:K37" xr:uid="{DBEC4F5B-A6A1-4E0A-B448-2CC98A09B738}">
      <formula1>$Z$17:$Z$18</formula1>
    </dataValidation>
    <dataValidation type="list" allowBlank="1" showInputMessage="1" showErrorMessage="1" errorTitle="Error" error="Selecciona Screening o Confirmación" sqref="K32:K33" xr:uid="{249DBD92-7253-47D2-A13A-71B25D51A319}">
      <formula1>$Z$17:$Z$18</formula1>
    </dataValidation>
  </dataValidations>
  <hyperlinks>
    <hyperlink ref="L33" r:id="rId1" xr:uid="{BFDE61DC-A61A-498F-B1D9-8896FBCA4513}"/>
    <hyperlink ref="L33:N33" r:id="rId2" display="www.achs.cl" xr:uid="{A976BBAC-C998-498F-8FFA-D7BD3AC7E109}"/>
    <hyperlink ref="E24" location="Brigadista" display="Responde acá" xr:uid="{27049294-1D1A-4A71-A565-4E1E5657A0D1}"/>
    <hyperlink ref="E27" location="Conductor_A" display="Conductor_A" xr:uid="{7E460994-B754-48B7-8410-6AD6690BF39D}"/>
    <hyperlink ref="E28" location="Conductor_B" display="Conductor_B" xr:uid="{B7F78920-B7DA-4ACC-A7E2-8DFFFB47067B}"/>
    <hyperlink ref="E29" location="Conductor_D" display="Conductor_D" xr:uid="{89838F33-C5C7-4C02-8836-57D4FAE586F5}"/>
    <hyperlink ref="E30" location="Equipo_fijo" display="Equipo_fijo" xr:uid="{258DD7C1-D76A-4998-AA18-F1FA44F7F891}"/>
    <hyperlink ref="E33" location="Calor" display="Calor" xr:uid="{7F3ECA68-CBDB-4772-893F-6FE4AEB84474}"/>
    <hyperlink ref="E31" location="Maquinista" display="Maquinista" xr:uid="{3392B7CE-66CA-4CA8-B0ED-53D89BC151BB}"/>
    <hyperlink ref="E34" location="Frio" display="Frio" xr:uid="{1F286BF8-244D-4C7B-8B18-F9A435D54566}"/>
    <hyperlink ref="E35" location="Confinados" display="Confinados" xr:uid="{74CAD5EF-9BAD-42A0-AD16-F71B1794B5BA}"/>
    <hyperlink ref="E36" location="Fisica" display="Fisica" xr:uid="{A5A40025-C4FD-4B96-8407-0634A524D808}"/>
    <hyperlink ref="E37" location="Vigilante" display="Vigilante" xr:uid="{EA7FD80A-B609-4AA1-AE49-EC36BC7012D4}"/>
    <hyperlink ref="E38" location="Residuos" display="Residuos" xr:uid="{75E05FE0-2CDC-4226-BAEB-EBCF23E8E2B7}"/>
    <hyperlink ref="E39" location="Abordo" display="Abordo" xr:uid="{0FF7485A-97CB-440E-A017-9AF32E47DD7D}"/>
    <hyperlink ref="H23" location="Altitud" display="Altitud" xr:uid="{FD75C74F-0742-48CD-95B9-576465287CBB}"/>
    <hyperlink ref="H25" location="Anhidrido" display="Anhidrido" xr:uid="{56B34A00-D185-45B3-95A8-464810900B1A}"/>
    <hyperlink ref="H26" location="Arsenico" display="Arsenico" xr:uid="{EB573A84-B4E7-4E2E-8C92-9D5933E901F7}"/>
    <hyperlink ref="H27" location="Asbesto" display="Asbesto" xr:uid="{52FC522B-0D3D-4BB2-B699-302CBDCDA367}"/>
    <hyperlink ref="H28" location="Citostaticos" display="Citostaticos" xr:uid="{E3D99CF0-B369-4B56-AD96-2B69B1614E2D}"/>
    <hyperlink ref="H29" location="Plomo" display="Plomo" xr:uid="{4BF11769-042C-4672-BC36-9522C6F839F0}"/>
    <hyperlink ref="H34" location="Plomo" display="Plomo" xr:uid="{3A79EDA3-FDAC-45BE-AC33-5648FEA7EA82}"/>
    <hyperlink ref="H36" location="Ruido" display="Ruido" xr:uid="{7B095E79-8836-49CA-934B-43A458E6D0FD}"/>
    <hyperlink ref="H37" location="Silice" display="Silice" xr:uid="{788A7DDD-C920-4213-8EEB-86C1C4E65F19}"/>
    <hyperlink ref="H30" location="Citostaticos" display="Citostaticos" xr:uid="{57F1355B-576E-4C6A-BF99-0A7B94B31471}"/>
    <hyperlink ref="H31" location="Citostaticos" display="Citostaticos" xr:uid="{669E31F3-9FF3-43E0-9C65-6A630616DF9E}"/>
    <hyperlink ref="H32" location="Citostaticos" display="Citostaticos" xr:uid="{BDF3C416-F9A8-4BDA-A7A1-4E4345807C9F}"/>
    <hyperlink ref="H33" location="Citostaticos" display="Citostaticos" xr:uid="{47EA789B-9B13-4F23-9706-CDB994D99DB7}"/>
  </hyperlinks>
  <pageMargins left="0.39370078740157483" right="0.39370078740157483" top="0.39370078740157483" bottom="0.39370078740157483" header="0" footer="0.39370078740157483"/>
  <pageSetup scale="48"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53" id="{A9889815-D605-4908-80C7-AA1B369542C7}">
            <xm:f>AND($C$7="Contratado (ocupacional)",$D24&lt;&gt;"",OR(NOT(OR(Cobertura!K11="Si",Cobertura!K11="No")),NOT(OR(Cobertura!K12="Si",Cobertura!K12="No")),NOT(OR(Cobertura!K13="Si",Cobertura!K13="No"))))</xm:f>
            <x14:dxf>
              <font>
                <color rgb="FFFF0000"/>
              </font>
              <fill>
                <patternFill>
                  <bgColor rgb="FFFFFF00"/>
                </patternFill>
              </fill>
            </x14:dxf>
          </x14:cfRule>
          <xm:sqref>E24</xm:sqref>
        </x14:conditionalFormatting>
        <x14:conditionalFormatting xmlns:xm="http://schemas.microsoft.com/office/excel/2006/main">
          <x14:cfRule type="expression" priority="51" id="{13FCEDA9-A91B-4B24-8BFF-EF671646F1BF}">
            <xm:f>AND($C$7="Contratado (ocupacional)",$D27&lt;&gt;"",OR(NOT(OR(Cobertura!K16="Si",Cobertura!K16="No")),NOT(OR(Cobertura!K17="Si",Cobertura!K17="No")),NOT(OR(Cobertura!K18="Si",Cobertura!K18="No"))))</xm:f>
            <x14:dxf>
              <font>
                <color rgb="FFFF0000"/>
              </font>
              <fill>
                <patternFill>
                  <bgColor rgb="FFFFFF00"/>
                </patternFill>
              </fill>
            </x14:dxf>
          </x14:cfRule>
          <xm:sqref>E27</xm:sqref>
        </x14:conditionalFormatting>
        <x14:conditionalFormatting xmlns:xm="http://schemas.microsoft.com/office/excel/2006/main">
          <x14:cfRule type="expression" priority="49" id="{17786011-8D85-4610-8753-68285491FDC2}">
            <xm:f>AND($C$7="Contratado (ocupacional)",$D28&lt;&gt;"",OR(NOT(OR(Cobertura!K21="Si",Cobertura!K21="No")),NOT(OR(Cobertura!K22="Si",Cobertura!K22="No")),NOT(OR(Cobertura!K23="Si",Cobertura!K23="No"))))</xm:f>
            <x14:dxf>
              <font>
                <color rgb="FFFF0000"/>
              </font>
              <fill>
                <patternFill>
                  <bgColor rgb="FFFFFF00"/>
                </patternFill>
              </fill>
            </x14:dxf>
          </x14:cfRule>
          <xm:sqref>E28</xm:sqref>
        </x14:conditionalFormatting>
        <x14:conditionalFormatting xmlns:xm="http://schemas.microsoft.com/office/excel/2006/main">
          <x14:cfRule type="expression" priority="47" id="{0CEDAA25-FB01-4D04-8E41-9F54E63169BB}">
            <xm:f>AND($C$7="Contratado (ocupacional)",$D29&lt;&gt;"",OR(NOT(OR(Cobertura!K26="Si",Cobertura!K26="No")),NOT(OR(Cobertura!K27="Si",Cobertura!K27="No"))))</xm:f>
            <x14:dxf>
              <font>
                <color rgb="FFFF0000"/>
              </font>
              <fill>
                <patternFill>
                  <bgColor rgb="FFFFFF00"/>
                </patternFill>
              </fill>
            </x14:dxf>
          </x14:cfRule>
          <xm:sqref>E29</xm:sqref>
        </x14:conditionalFormatting>
        <x14:conditionalFormatting xmlns:xm="http://schemas.microsoft.com/office/excel/2006/main">
          <x14:cfRule type="expression" priority="45" id="{5E77A19E-1AEA-4B17-83D0-0A8D4CA25FE7}">
            <xm:f>AND($C$7="Contratado (ocupacional)",$D30&lt;&gt;"",OR(NOT(OR(Cobertura!K30="Si",Cobertura!K30="No")),NOT(OR(Cobertura!K31="Si",Cobertura!K31="No"))))</xm:f>
            <x14:dxf>
              <font>
                <color rgb="FFFF0000"/>
              </font>
              <fill>
                <patternFill>
                  <bgColor rgb="FFFFFF00"/>
                </patternFill>
              </fill>
            </x14:dxf>
          </x14:cfRule>
          <xm:sqref>E30</xm:sqref>
        </x14:conditionalFormatting>
        <x14:conditionalFormatting xmlns:xm="http://schemas.microsoft.com/office/excel/2006/main">
          <x14:cfRule type="expression" priority="39" id="{7F814B8D-7C7E-4CE1-B913-00C43C780419}">
            <xm:f>AND($C$7="Contratado (ocupacional)",$D31&lt;&gt;"",OR(NOT(OR(Cobertura!K34="Si",Cobertura!K34="No")),NOT(OR(Cobertura!K35="Si",Cobertura!K35="No"))))</xm:f>
            <x14:dxf>
              <font>
                <color rgb="FFFF0000"/>
              </font>
              <fill>
                <patternFill>
                  <bgColor rgb="FFFFFF00"/>
                </patternFill>
              </fill>
            </x14:dxf>
          </x14:cfRule>
          <xm:sqref>E31</xm:sqref>
        </x14:conditionalFormatting>
        <x14:conditionalFormatting xmlns:xm="http://schemas.microsoft.com/office/excel/2006/main">
          <x14:cfRule type="expression" priority="43" id="{7109E3EE-809F-44CB-A72B-2BDBCEFD86B3}">
            <xm:f>AND($C$7="Contratado (ocupacional)",$D33&lt;&gt;"",NOT(OR(Cobertura!K40="Si",Cobertura!K40="No")))</xm:f>
            <x14:dxf>
              <font>
                <color rgb="FFFF0000"/>
              </font>
              <fill>
                <patternFill>
                  <bgColor rgb="FFFFFF00"/>
                </patternFill>
              </fill>
            </x14:dxf>
          </x14:cfRule>
          <xm:sqref>E33</xm:sqref>
        </x14:conditionalFormatting>
        <x14:conditionalFormatting xmlns:xm="http://schemas.microsoft.com/office/excel/2006/main">
          <x14:cfRule type="expression" priority="37" id="{A436AB35-E8EB-48BC-BEAA-7727D8F6CECB}">
            <xm:f>AND($C$7="Contratado (ocupacional)",$D34&lt;&gt;"",NOT(OR(Cobertura!K43="Si",Cobertura!K43="No")))</xm:f>
            <x14:dxf>
              <font>
                <color rgb="FFFF0000"/>
              </font>
              <fill>
                <patternFill>
                  <bgColor rgb="FFFFFF00"/>
                </patternFill>
              </fill>
            </x14:dxf>
          </x14:cfRule>
          <xm:sqref>E34</xm:sqref>
        </x14:conditionalFormatting>
        <x14:conditionalFormatting xmlns:xm="http://schemas.microsoft.com/office/excel/2006/main">
          <x14:cfRule type="expression" priority="860" id="{3BC32151-E3D0-45B7-876A-FDE91CE29C33}">
            <xm:f>AND($C$7="Contratado (ocupacional)",$D35&lt;&gt;"",OR(NOT(OR(Cobertura!K46="Si",Cobertura!K46="No")),NOT(OR(Cobertura!K47="Si",Cobertura!K47="No"))))</xm:f>
            <x14:dxf>
              <font>
                <color rgb="FFFF0000"/>
              </font>
              <fill>
                <patternFill>
                  <bgColor rgb="FFFFFF00"/>
                </patternFill>
              </fill>
            </x14:dxf>
          </x14:cfRule>
          <xm:sqref>E35</xm:sqref>
        </x14:conditionalFormatting>
        <x14:conditionalFormatting xmlns:xm="http://schemas.microsoft.com/office/excel/2006/main">
          <x14:cfRule type="expression" priority="31" id="{1DD660F1-0E2C-49E0-8E14-2932B9D066ED}">
            <xm:f>AND($C$7="Contratado (ocupacional)",$D36&lt;&gt;"",OR(NOT(OR(Cobertura!K50="Si",Cobertura!K50="No")),NOT(OR(Cobertura!K51="Si",Cobertura!K51="No")),NOT(OR(Cobertura!K52="Si",Cobertura!K52="No")),NOT(OR(Cobertura!K53="Si",Cobertura!K53="No"))))</xm:f>
            <x14:dxf>
              <font>
                <color rgb="FFFF0000"/>
              </font>
              <fill>
                <patternFill>
                  <bgColor rgb="FFFFFF00"/>
                </patternFill>
              </fill>
            </x14:dxf>
          </x14:cfRule>
          <xm:sqref>E36</xm:sqref>
        </x14:conditionalFormatting>
        <x14:conditionalFormatting xmlns:xm="http://schemas.microsoft.com/office/excel/2006/main">
          <x14:cfRule type="expression" priority="750" id="{4D887E12-4352-4A44-AD9F-3101CEA52919}">
            <xm:f>AND($C$7="Contratado (ocupacional)",$D37&lt;&gt;"",OR(NOT(OR(Cobertura!K56="Si",Cobertura!K56="No")),NOT(OR(Cobertura!K57="Si",Cobertura!K57="No"))))</xm:f>
            <x14:dxf>
              <font>
                <color rgb="FFFF0000"/>
              </font>
              <fill>
                <patternFill>
                  <bgColor rgb="FFFFFF00"/>
                </patternFill>
              </fill>
            </x14:dxf>
          </x14:cfRule>
          <xm:sqref>E37</xm:sqref>
        </x14:conditionalFormatting>
        <x14:conditionalFormatting xmlns:xm="http://schemas.microsoft.com/office/excel/2006/main">
          <x14:cfRule type="expression" priority="719" id="{7109E3EE-809F-44CB-A72B-2BDBCEFD86B3}">
            <xm:f>AND($C$7="Contratado (ocupacional)",$D38&lt;&gt;"",NOT(OR(Cobertura!K60="Si",Cobertura!K60="No")))</xm:f>
            <x14:dxf>
              <font>
                <color rgb="FFFF0000"/>
              </font>
              <fill>
                <patternFill>
                  <bgColor rgb="FFFFFF00"/>
                </patternFill>
              </fill>
            </x14:dxf>
          </x14:cfRule>
          <xm:sqref>E38</xm:sqref>
        </x14:conditionalFormatting>
        <x14:conditionalFormatting xmlns:xm="http://schemas.microsoft.com/office/excel/2006/main">
          <x14:cfRule type="expression" priority="21" id="{F5706BD2-8E0B-498F-8ECB-4643CBF5C472}">
            <xm:f>AND($C$7="Contratado (ocupacional)",$D39&lt;&gt;"",OR(NOT(OR(Cobertura!K63="Si",Cobertura!K63="No")),NOT(OR(Cobertura!K64="Si",Cobertura!K64="No"))))</xm:f>
            <x14:dxf>
              <font>
                <color rgb="FFFF0000"/>
              </font>
              <fill>
                <patternFill>
                  <bgColor rgb="FFFFFF00"/>
                </patternFill>
              </fill>
            </x14:dxf>
          </x14:cfRule>
          <xm:sqref>E39</xm:sqref>
        </x14:conditionalFormatting>
        <x14:conditionalFormatting xmlns:xm="http://schemas.microsoft.com/office/excel/2006/main">
          <x14:cfRule type="expression" priority="18" id="{BAF5B154-B4F8-4F93-9964-DC5154EA4CE4}">
            <xm:f>AND($C$7="Contratado (ocupacional)",OR($G23&lt;&gt;"",$G24&lt;&gt;""),OR(NOT(OR(Cobertura!K69="Si",Cobertura!K69="No")),NOT(OR(Cobertura!K70="Si",Cobertura!K70="No")),NOT(OR(Cobertura!K71="Si",Cobertura!K71="No"))))</xm:f>
            <x14:dxf>
              <font>
                <color rgb="FFFF0000"/>
              </font>
              <fill>
                <patternFill>
                  <bgColor rgb="FFFFFF00"/>
                </patternFill>
              </fill>
            </x14:dxf>
          </x14:cfRule>
          <xm:sqref>H23</xm:sqref>
        </x14:conditionalFormatting>
        <x14:conditionalFormatting xmlns:xm="http://schemas.microsoft.com/office/excel/2006/main">
          <x14:cfRule type="expression" priority="16" id="{DD5027FD-76AB-40AD-894D-76CFA8FF6F46}">
            <xm:f>AND($C$7="Contratado (ocupacional)",$G25&lt;&gt;"",OR(NOT(OR(Cobertura!K74="Si",Cobertura!K74="No")),NOT(OR(Cobertura!K75="Si",Cobertura!K75="No"))))</xm:f>
            <x14:dxf>
              <font>
                <color rgb="FFFF0000"/>
              </font>
              <fill>
                <patternFill>
                  <bgColor rgb="FFFFFF00"/>
                </patternFill>
              </fill>
            </x14:dxf>
          </x14:cfRule>
          <xm:sqref>H25</xm:sqref>
        </x14:conditionalFormatting>
        <x14:conditionalFormatting xmlns:xm="http://schemas.microsoft.com/office/excel/2006/main">
          <x14:cfRule type="expression" priority="15" id="{7910707B-E4A4-48A8-AE97-335DF46BBFB1}">
            <xm:f>AND($C$7="Contratado (ocupacional)",$G26&lt;&gt;"",OR(NOT(OR(Cobertura!K78="Si",Cobertura!K78="No")),NOT(OR(Cobertura!K79="Si",Cobertura!K79="No"))))</xm:f>
            <x14:dxf>
              <font>
                <color rgb="FFFF0000"/>
              </font>
              <fill>
                <patternFill>
                  <bgColor rgb="FFFFFF00"/>
                </patternFill>
              </fill>
            </x14:dxf>
          </x14:cfRule>
          <xm:sqref>H26</xm:sqref>
        </x14:conditionalFormatting>
        <x14:conditionalFormatting xmlns:xm="http://schemas.microsoft.com/office/excel/2006/main">
          <x14:cfRule type="expression" priority="12" id="{8DFAB66B-FF82-42A5-ABD5-18C470EE0CE5}">
            <xm:f>AND($C$7="Contratado (ocupacional)",$G27&lt;&gt;"",OR(NOT(OR(Cobertura!K82="Si",Cobertura!K82="No")),NOT(OR(Cobertura!K84="Si",Cobertura!K84="No"))))</xm:f>
            <x14:dxf>
              <font>
                <color rgb="FFFF0000"/>
              </font>
              <fill>
                <patternFill>
                  <bgColor rgb="FFFFFF00"/>
                </patternFill>
              </fill>
            </x14:dxf>
          </x14:cfRule>
          <xm:sqref>H27</xm:sqref>
        </x14:conditionalFormatting>
        <x14:conditionalFormatting xmlns:xm="http://schemas.microsoft.com/office/excel/2006/main">
          <x14:cfRule type="expression" priority="850" id="{7553311D-1ED9-4DF1-A69B-2535B1C86EF8}">
            <xm:f>AND($C$7="Contratado (ocupacional)",$G28&lt;&gt;"",LEN(Cobertura!$D$87)&lt;10)</xm:f>
            <x14:dxf>
              <font>
                <color rgb="FFFF0000"/>
              </font>
              <fill>
                <patternFill>
                  <bgColor rgb="FFFFFF00"/>
                </patternFill>
              </fill>
            </x14:dxf>
          </x14:cfRule>
          <xm:sqref>H28</xm:sqref>
        </x14:conditionalFormatting>
        <x14:conditionalFormatting xmlns:xm="http://schemas.microsoft.com/office/excel/2006/main">
          <x14:cfRule type="expression" priority="17" id="{DE08BD36-EEAB-4683-9381-255A10851C41}">
            <xm:f>AND($C$7="Contratado (ocupacional)",$G29&lt;&gt;"",OR(NOT(OR(Cobertura!K90="Si",Cobertura!K90="No")),NOT(OR(Cobertura!K91="Si",Cobertura!K91="No"))))</xm:f>
            <x14:dxf>
              <font>
                <color rgb="FFFF0000"/>
              </font>
              <fill>
                <patternFill>
                  <bgColor rgb="FFFFFF00"/>
                </patternFill>
              </fill>
            </x14:dxf>
          </x14:cfRule>
          <xm:sqref>H29</xm:sqref>
        </x14:conditionalFormatting>
        <x14:conditionalFormatting xmlns:xm="http://schemas.microsoft.com/office/excel/2006/main">
          <x14:cfRule type="expression" priority="2" id="{7D5C9C10-86E6-403D-A9C2-4419A2CB20BC}">
            <xm:f>AND($C$7="Contratado (ocupacional)",$G30&lt;&gt;"",LEN(Cobertura!$D$87)&lt;10)</xm:f>
            <x14:dxf>
              <font>
                <color rgb="FFFF0000"/>
              </font>
              <fill>
                <patternFill>
                  <bgColor rgb="FFFFFF00"/>
                </patternFill>
              </fill>
            </x14:dxf>
          </x14:cfRule>
          <xm:sqref>H30:H33</xm:sqref>
        </x14:conditionalFormatting>
        <x14:conditionalFormatting xmlns:xm="http://schemas.microsoft.com/office/excel/2006/main">
          <x14:cfRule type="expression" priority="10" id="{7645CA6E-9E6B-4737-87A0-6C3A328C6E61}">
            <xm:f>AND($C$7="Contratado (ocupacional)",$G34&lt;&gt;"",OR(NOT(OR(Cobertura!K94="Si",Cobertura!K94="No")),NOT(OR(Cobertura!K95="Si",Cobertura!K95="No"))))</xm:f>
            <x14:dxf>
              <font>
                <color rgb="FFFF0000"/>
              </font>
              <fill>
                <patternFill>
                  <bgColor rgb="FFFFFF00"/>
                </patternFill>
              </fill>
            </x14:dxf>
          </x14:cfRule>
          <xm:sqref>H34</xm:sqref>
        </x14:conditionalFormatting>
        <x14:conditionalFormatting xmlns:xm="http://schemas.microsoft.com/office/excel/2006/main">
          <x14:cfRule type="expression" priority="8" id="{E9E5005E-9EF9-4B59-9B27-CC9D1DDB2DF8}">
            <xm:f>AND($C$7="Contratado (ocupacional)",$G36&lt;&gt;"",OR(NOT(OR(Cobertura!K98="Si",Cobertura!K98="No")),NOT(OR(Cobertura!K99="Si",Cobertura!K99="No")),NOT(OR(Cobertura!K100="Si",Cobertura!K100="No")),NOT(OR(Cobertura!K101="Si",Cobertura!K101="No"))))</xm:f>
            <x14:dxf>
              <font>
                <color rgb="FFFF0000"/>
              </font>
              <fill>
                <patternFill>
                  <bgColor rgb="FFFFFF00"/>
                </patternFill>
              </fill>
            </x14:dxf>
          </x14:cfRule>
          <xm:sqref>H36</xm:sqref>
        </x14:conditionalFormatting>
        <x14:conditionalFormatting xmlns:xm="http://schemas.microsoft.com/office/excel/2006/main">
          <x14:cfRule type="expression" priority="7" id="{DB184E8E-D856-4730-814D-7FABB41AB9B6}">
            <xm:f>AND($C$7="Contratado (ocupacional)",$G37&lt;&gt;"",OR(NOT(OR(Cobertura!K104="Si",Cobertura!K104="No")),NOT(OR(Cobertura!K105="Si",Cobertura!K105="No"))))</xm:f>
            <x14:dxf>
              <font>
                <color rgb="FFFF0000"/>
              </font>
              <fill>
                <patternFill>
                  <bgColor rgb="FFFFFF00"/>
                </patternFill>
              </fill>
            </x14:dxf>
          </x14:cfRule>
          <xm:sqref>H37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promptTitle="Seleccione lugar" xr:uid="{F940E213-A063-442D-BFD4-DA86A9BFF689}">
          <x14:formula1>
            <xm:f>Hoja1!$E$2:$E$46</xm:f>
          </x14:formula1>
          <xm:sqref>D52:H52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7840-2EB3-4955-A6FA-E4A9236B8349}">
  <sheetPr>
    <tabColor rgb="FFFFFF00"/>
    <pageSetUpPr fitToPage="1"/>
  </sheetPr>
  <dimension ref="A1:CP578"/>
  <sheetViews>
    <sheetView showGridLines="0" topLeftCell="A47" zoomScale="55" zoomScaleNormal="55" workbookViewId="0">
      <selection activeCell="C68" sqref="C68"/>
    </sheetView>
  </sheetViews>
  <sheetFormatPr baseColWidth="10" defaultColWidth="11.453125" defaultRowHeight="15" customHeight="1"/>
  <cols>
    <col min="1" max="1" width="2" style="3" customWidth="1"/>
    <col min="2" max="2" width="3.1796875" style="1" customWidth="1"/>
    <col min="3" max="3" width="54.453125" style="1" customWidth="1"/>
    <col min="4" max="4" width="4.81640625" style="1" customWidth="1"/>
    <col min="5" max="5" width="38.453125" style="1" customWidth="1"/>
    <col min="6" max="7" width="5.81640625" style="1" customWidth="1"/>
    <col min="8" max="8" width="20.453125" style="1" customWidth="1"/>
    <col min="9" max="9" width="13.1796875" style="1" customWidth="1"/>
    <col min="10" max="10" width="10.81640625" style="1" customWidth="1"/>
    <col min="11" max="11" width="8.1796875" style="1" customWidth="1"/>
    <col min="12" max="12" width="6" style="3" customWidth="1"/>
    <col min="13" max="13" width="6.81640625" style="25" customWidth="1"/>
    <col min="14" max="22" width="6.81640625" style="3" customWidth="1"/>
    <col min="23" max="23" width="10.453125" style="25" customWidth="1"/>
    <col min="24" max="24" width="47.453125" style="25" customWidth="1"/>
    <col min="25" max="25" width="14.1796875" style="25" customWidth="1"/>
    <col min="26" max="26" width="13.453125" style="25" customWidth="1"/>
    <col min="27" max="27" width="29.81640625" style="8" customWidth="1"/>
    <col min="28" max="28" width="11.453125" style="25" customWidth="1"/>
    <col min="29" max="29" width="34" style="25" customWidth="1"/>
    <col min="30" max="30" width="11.453125" style="25" customWidth="1"/>
    <col min="31" max="31" width="31.453125" style="25" customWidth="1"/>
    <col min="32" max="90" width="11.453125" style="25"/>
    <col min="91" max="16384" width="11.453125" style="26"/>
  </cols>
  <sheetData>
    <row r="1" spans="1:94" ht="19.5" customHeight="1" thickBot="1">
      <c r="B1" s="3"/>
      <c r="C1" s="3"/>
      <c r="D1" s="3"/>
      <c r="E1" s="3"/>
      <c r="F1" s="3"/>
      <c r="G1" s="3"/>
      <c r="H1" s="3"/>
      <c r="I1" s="3"/>
      <c r="J1" s="3"/>
      <c r="K1" s="3"/>
    </row>
    <row r="2" spans="1:94" ht="19.5" customHeight="1">
      <c r="B2" s="44"/>
      <c r="C2" s="45"/>
      <c r="D2" s="45"/>
      <c r="E2" s="45"/>
      <c r="F2" s="45"/>
      <c r="G2" s="45"/>
      <c r="H2" s="45"/>
      <c r="I2" s="45"/>
      <c r="J2" s="45"/>
      <c r="K2" s="45"/>
      <c r="L2" s="46"/>
    </row>
    <row r="3" spans="1:94" ht="21" customHeight="1">
      <c r="B3" s="47"/>
      <c r="C3" s="335" t="s">
        <v>214</v>
      </c>
      <c r="D3" s="335"/>
      <c r="E3" s="335"/>
      <c r="F3" s="335"/>
      <c r="G3" s="335"/>
      <c r="H3" s="335"/>
      <c r="I3" s="335"/>
      <c r="J3" s="335"/>
      <c r="K3" s="335"/>
      <c r="L3" s="48"/>
      <c r="M3" s="35"/>
      <c r="N3" s="32"/>
      <c r="O3" s="32"/>
      <c r="P3" s="32"/>
      <c r="Q3" s="32"/>
      <c r="R3" s="32"/>
      <c r="S3" s="32"/>
      <c r="T3" s="32"/>
      <c r="U3" s="32"/>
      <c r="V3" s="32"/>
    </row>
    <row r="4" spans="1:94" ht="11.5" customHeight="1">
      <c r="B4" s="47"/>
      <c r="C4" s="191"/>
      <c r="D4" s="191"/>
      <c r="E4" s="191"/>
      <c r="F4" s="191"/>
      <c r="G4" s="191"/>
      <c r="H4" s="191"/>
      <c r="I4" s="191"/>
      <c r="J4" s="191"/>
      <c r="K4" s="191"/>
      <c r="L4" s="50"/>
      <c r="W4" s="42"/>
      <c r="AA4" s="9" t="s">
        <v>0</v>
      </c>
      <c r="AC4" s="9" t="s">
        <v>1</v>
      </c>
    </row>
    <row r="5" spans="1:94" s="25" customFormat="1" ht="20.25" customHeight="1">
      <c r="A5" s="3"/>
      <c r="B5" s="47"/>
      <c r="C5" s="192" t="s">
        <v>215</v>
      </c>
      <c r="D5" s="193"/>
      <c r="E5" s="193"/>
      <c r="F5" s="193"/>
      <c r="G5" s="193"/>
      <c r="H5" s="193"/>
      <c r="I5" s="193"/>
      <c r="J5" s="193"/>
      <c r="K5" s="193"/>
      <c r="L5" s="50"/>
      <c r="N5" s="3"/>
      <c r="O5" s="3"/>
      <c r="P5" s="3"/>
      <c r="Q5" s="3"/>
      <c r="R5" s="3"/>
      <c r="S5" s="3"/>
      <c r="T5" s="3"/>
      <c r="U5" s="3"/>
      <c r="V5" s="3"/>
      <c r="W5" s="42"/>
      <c r="X5" s="36" t="s">
        <v>3</v>
      </c>
      <c r="AA5" s="26" t="s">
        <v>4</v>
      </c>
      <c r="AC5" s="10" t="s">
        <v>5</v>
      </c>
      <c r="CM5" s="26"/>
      <c r="CN5" s="26"/>
      <c r="CO5" s="26"/>
      <c r="CP5" s="26"/>
    </row>
    <row r="6" spans="1:94" s="25" customFormat="1" ht="20.25" customHeight="1">
      <c r="A6" s="3"/>
      <c r="B6" s="47"/>
      <c r="C6" s="192" t="s">
        <v>216</v>
      </c>
      <c r="D6" s="193"/>
      <c r="E6" s="193"/>
      <c r="F6" s="193"/>
      <c r="G6" s="193"/>
      <c r="H6" s="193"/>
      <c r="I6" s="193"/>
      <c r="J6" s="193"/>
      <c r="K6" s="193"/>
      <c r="L6" s="50"/>
      <c r="N6" s="3"/>
      <c r="O6" s="3"/>
      <c r="P6" s="3"/>
      <c r="Q6" s="3"/>
      <c r="R6" s="3"/>
      <c r="S6" s="3"/>
      <c r="T6" s="3"/>
      <c r="U6" s="3"/>
      <c r="V6" s="3"/>
      <c r="W6" s="42"/>
      <c r="X6" s="36"/>
      <c r="AA6" s="26"/>
      <c r="AC6" s="10"/>
      <c r="CM6" s="26"/>
      <c r="CN6" s="26"/>
      <c r="CO6" s="26"/>
      <c r="CP6" s="26"/>
    </row>
    <row r="7" spans="1:94" s="25" customFormat="1" ht="33.65" customHeight="1">
      <c r="A7" s="3"/>
      <c r="B7" s="47"/>
      <c r="C7" s="323" t="s">
        <v>217</v>
      </c>
      <c r="D7" s="324"/>
      <c r="E7" s="324"/>
      <c r="F7" s="324"/>
      <c r="G7" s="324"/>
      <c r="H7" s="324"/>
      <c r="I7" s="324"/>
      <c r="J7" s="324"/>
      <c r="K7" s="324"/>
      <c r="L7" s="84"/>
      <c r="N7" s="3"/>
      <c r="O7" s="3"/>
      <c r="P7" s="3"/>
      <c r="Q7" s="3"/>
      <c r="R7" s="3"/>
      <c r="S7" s="3"/>
      <c r="T7" s="3"/>
      <c r="U7" s="3"/>
      <c r="V7" s="3"/>
      <c r="X7" s="12"/>
      <c r="AA7" s="26"/>
      <c r="AC7" s="11"/>
      <c r="AE7" s="41"/>
      <c r="CM7" s="26"/>
      <c r="CN7" s="26"/>
      <c r="CO7" s="26"/>
      <c r="CP7" s="26"/>
    </row>
    <row r="8" spans="1:94" ht="24" customHeight="1">
      <c r="B8" s="47"/>
      <c r="C8" s="332" t="s">
        <v>51</v>
      </c>
      <c r="D8" s="333"/>
      <c r="E8" s="333"/>
      <c r="F8" s="333"/>
      <c r="G8" s="333"/>
      <c r="H8" s="333"/>
      <c r="I8" s="333"/>
      <c r="J8" s="333"/>
      <c r="K8" s="334"/>
      <c r="L8" s="87"/>
      <c r="X8" s="40" t="s">
        <v>218</v>
      </c>
      <c r="AA8" s="26" t="s">
        <v>131</v>
      </c>
      <c r="AC8" s="11" t="s">
        <v>50</v>
      </c>
      <c r="AE8" s="41"/>
    </row>
    <row r="9" spans="1:94" s="25" customFormat="1" ht="12.65" customHeight="1">
      <c r="A9" s="3"/>
      <c r="B9" s="47"/>
      <c r="C9" s="110"/>
      <c r="D9" s="110"/>
      <c r="E9" s="110"/>
      <c r="F9" s="110"/>
      <c r="G9" s="110"/>
      <c r="H9" s="110"/>
      <c r="I9" s="110"/>
      <c r="J9" s="110"/>
      <c r="K9" s="86"/>
      <c r="L9" s="87"/>
      <c r="N9" s="3"/>
      <c r="O9" s="3"/>
      <c r="P9" s="3"/>
      <c r="Q9" s="3"/>
      <c r="R9" s="3"/>
      <c r="S9" s="3"/>
      <c r="T9" s="3"/>
      <c r="U9" s="3"/>
      <c r="V9" s="3"/>
      <c r="X9" s="12"/>
      <c r="AA9" s="26"/>
      <c r="AC9" s="11"/>
      <c r="AE9" s="41"/>
      <c r="CM9" s="26"/>
      <c r="CN9" s="26"/>
      <c r="CO9" s="26"/>
      <c r="CP9" s="26"/>
    </row>
    <row r="10" spans="1:94" s="25" customFormat="1" ht="17.5" customHeight="1">
      <c r="A10" s="3"/>
      <c r="B10" s="47"/>
      <c r="C10" s="71" t="s">
        <v>61</v>
      </c>
      <c r="D10" s="71"/>
      <c r="E10" s="71"/>
      <c r="F10" s="325" t="s">
        <v>219</v>
      </c>
      <c r="G10" s="325"/>
      <c r="H10" s="64"/>
      <c r="I10" s="88"/>
      <c r="J10" s="88"/>
      <c r="K10" s="141" t="s">
        <v>220</v>
      </c>
      <c r="L10" s="87"/>
      <c r="N10" s="3"/>
      <c r="O10" s="3"/>
      <c r="P10" s="3"/>
      <c r="Q10" s="3"/>
      <c r="R10" s="3"/>
      <c r="S10" s="3"/>
      <c r="T10" s="3"/>
      <c r="U10" s="3"/>
      <c r="V10" s="3"/>
      <c r="X10" s="12"/>
      <c r="AA10" s="26"/>
      <c r="AC10" s="11"/>
      <c r="AE10" s="41"/>
      <c r="CM10" s="26"/>
      <c r="CN10" s="26"/>
      <c r="CO10" s="26"/>
      <c r="CP10" s="26"/>
    </row>
    <row r="11" spans="1:94" s="25" customFormat="1" ht="19" customHeight="1">
      <c r="A11" s="3"/>
      <c r="B11" s="47"/>
      <c r="C11" s="260" t="s">
        <v>221</v>
      </c>
      <c r="D11" s="326"/>
      <c r="E11" s="326"/>
      <c r="F11" s="326"/>
      <c r="G11" s="326"/>
      <c r="H11" s="326"/>
      <c r="I11" s="326"/>
      <c r="J11" s="261"/>
      <c r="K11" s="118" t="s">
        <v>220</v>
      </c>
      <c r="L11" s="87"/>
      <c r="N11" s="3"/>
      <c r="O11" s="3"/>
      <c r="P11" s="3"/>
      <c r="Q11" s="3"/>
      <c r="R11" s="3"/>
      <c r="S11" s="3"/>
      <c r="T11" s="3"/>
      <c r="U11" s="3"/>
      <c r="V11" s="3"/>
      <c r="X11" s="12"/>
      <c r="AA11" s="26"/>
      <c r="AC11" s="11"/>
      <c r="AE11" s="41"/>
      <c r="CM11" s="26"/>
      <c r="CN11" s="26"/>
      <c r="CO11" s="26"/>
      <c r="CP11" s="26"/>
    </row>
    <row r="12" spans="1:94" s="25" customFormat="1" ht="19" customHeight="1">
      <c r="A12" s="3"/>
      <c r="B12" s="47"/>
      <c r="C12" s="260" t="s">
        <v>222</v>
      </c>
      <c r="D12" s="326"/>
      <c r="E12" s="326"/>
      <c r="F12" s="326"/>
      <c r="G12" s="326"/>
      <c r="H12" s="326"/>
      <c r="I12" s="326"/>
      <c r="J12" s="261"/>
      <c r="K12" s="118" t="s">
        <v>220</v>
      </c>
      <c r="L12" s="87"/>
      <c r="N12" s="3"/>
      <c r="O12" s="3"/>
      <c r="P12" s="3"/>
      <c r="Q12" s="3"/>
      <c r="R12" s="3"/>
      <c r="S12" s="3"/>
      <c r="T12" s="3"/>
      <c r="U12" s="3"/>
      <c r="V12" s="3"/>
      <c r="X12" s="12"/>
      <c r="AA12" s="26"/>
      <c r="AC12" s="11"/>
      <c r="AE12" s="41"/>
      <c r="CM12" s="26"/>
      <c r="CN12" s="26"/>
      <c r="CO12" s="26"/>
      <c r="CP12" s="26"/>
    </row>
    <row r="13" spans="1:94" s="25" customFormat="1" ht="19" customHeight="1">
      <c r="A13" s="3"/>
      <c r="B13" s="47"/>
      <c r="C13" s="260" t="s">
        <v>223</v>
      </c>
      <c r="D13" s="326"/>
      <c r="E13" s="326"/>
      <c r="F13" s="326"/>
      <c r="G13" s="326"/>
      <c r="H13" s="326"/>
      <c r="I13" s="326"/>
      <c r="J13" s="261"/>
      <c r="K13" s="118" t="s">
        <v>220</v>
      </c>
      <c r="L13" s="87"/>
      <c r="N13" s="3"/>
      <c r="O13" s="3"/>
      <c r="P13" s="3"/>
      <c r="Q13" s="3"/>
      <c r="R13" s="3"/>
      <c r="S13" s="3"/>
      <c r="T13" s="3"/>
      <c r="U13" s="3"/>
      <c r="V13" s="3"/>
      <c r="X13" s="12"/>
      <c r="AA13" s="26"/>
      <c r="AC13" s="11"/>
      <c r="AE13" s="41"/>
      <c r="CM13" s="26"/>
      <c r="CN13" s="26"/>
      <c r="CO13" s="26"/>
      <c r="CP13" s="26"/>
    </row>
    <row r="14" spans="1:94" s="25" customFormat="1" ht="19" customHeight="1">
      <c r="A14" s="3"/>
      <c r="B14" s="47"/>
      <c r="C14" s="110"/>
      <c r="D14" s="110"/>
      <c r="E14" s="110"/>
      <c r="F14" s="110"/>
      <c r="G14" s="110"/>
      <c r="H14" s="110"/>
      <c r="I14" s="110"/>
      <c r="J14" s="110"/>
      <c r="K14" s="86"/>
      <c r="L14" s="87"/>
      <c r="N14" s="3"/>
      <c r="O14" s="3"/>
      <c r="P14" s="3"/>
      <c r="Q14" s="3"/>
      <c r="R14" s="3"/>
      <c r="S14" s="3"/>
      <c r="T14" s="3"/>
      <c r="U14" s="3"/>
      <c r="V14" s="3"/>
      <c r="X14" s="12"/>
      <c r="AA14" s="26"/>
      <c r="AC14" s="11"/>
      <c r="AE14" s="41"/>
      <c r="CM14" s="26"/>
      <c r="CN14" s="26"/>
      <c r="CO14" s="26"/>
      <c r="CP14" s="26"/>
    </row>
    <row r="15" spans="1:94" s="25" customFormat="1" ht="14.5" customHeight="1">
      <c r="A15" s="3"/>
      <c r="B15" s="47"/>
      <c r="C15" s="71" t="s">
        <v>77</v>
      </c>
      <c r="D15" s="71"/>
      <c r="E15" s="71"/>
      <c r="F15" s="325" t="s">
        <v>219</v>
      </c>
      <c r="G15" s="325"/>
      <c r="H15" s="64"/>
      <c r="I15" s="88"/>
      <c r="J15" s="88"/>
      <c r="K15" s="141" t="s">
        <v>220</v>
      </c>
      <c r="L15" s="87"/>
      <c r="N15" s="3"/>
      <c r="O15" s="3"/>
      <c r="P15" s="3"/>
      <c r="Q15" s="3"/>
      <c r="R15" s="3"/>
      <c r="S15" s="3"/>
      <c r="T15" s="3"/>
      <c r="U15" s="3"/>
      <c r="V15" s="3"/>
      <c r="X15" s="12"/>
      <c r="AA15" s="26"/>
      <c r="AC15" s="11"/>
      <c r="AE15" s="41"/>
      <c r="CM15" s="26"/>
      <c r="CN15" s="26"/>
      <c r="CO15" s="26"/>
      <c r="CP15" s="26"/>
    </row>
    <row r="16" spans="1:94" s="25" customFormat="1" ht="19" customHeight="1">
      <c r="A16" s="3"/>
      <c r="B16" s="47"/>
      <c r="C16" s="260" t="s">
        <v>224</v>
      </c>
      <c r="D16" s="326"/>
      <c r="E16" s="326"/>
      <c r="F16" s="326"/>
      <c r="G16" s="326"/>
      <c r="H16" s="326"/>
      <c r="I16" s="326"/>
      <c r="J16" s="261"/>
      <c r="K16" s="118" t="s">
        <v>220</v>
      </c>
      <c r="L16" s="87"/>
      <c r="N16" s="3"/>
      <c r="O16" s="3"/>
      <c r="P16" s="3"/>
      <c r="Q16" s="3"/>
      <c r="R16" s="3"/>
      <c r="S16" s="3"/>
      <c r="T16" s="3"/>
      <c r="U16" s="3"/>
      <c r="V16" s="3"/>
      <c r="X16" s="12"/>
      <c r="AA16" s="26"/>
      <c r="AC16" s="11"/>
      <c r="AE16" s="41"/>
      <c r="CM16" s="26"/>
      <c r="CN16" s="26"/>
      <c r="CO16" s="26"/>
      <c r="CP16" s="26"/>
    </row>
    <row r="17" spans="1:94" s="25" customFormat="1" ht="19" customHeight="1">
      <c r="A17" s="3"/>
      <c r="B17" s="47"/>
      <c r="C17" s="260" t="s">
        <v>225</v>
      </c>
      <c r="D17" s="326"/>
      <c r="E17" s="326"/>
      <c r="F17" s="326"/>
      <c r="G17" s="326"/>
      <c r="H17" s="326"/>
      <c r="I17" s="326"/>
      <c r="J17" s="261"/>
      <c r="K17" s="118" t="s">
        <v>220</v>
      </c>
      <c r="L17" s="87"/>
      <c r="N17" s="3"/>
      <c r="O17" s="3"/>
      <c r="P17" s="3"/>
      <c r="Q17" s="3"/>
      <c r="R17" s="3"/>
      <c r="S17" s="3"/>
      <c r="T17" s="3"/>
      <c r="U17" s="3"/>
      <c r="V17" s="3"/>
      <c r="X17" s="12"/>
      <c r="AA17" s="26"/>
      <c r="AC17" s="11"/>
      <c r="AE17" s="41"/>
      <c r="CM17" s="26"/>
      <c r="CN17" s="26"/>
      <c r="CO17" s="26"/>
      <c r="CP17" s="26"/>
    </row>
    <row r="18" spans="1:94" s="25" customFormat="1" ht="47.15" customHeight="1">
      <c r="A18" s="3"/>
      <c r="B18" s="47"/>
      <c r="C18" s="260" t="s">
        <v>226</v>
      </c>
      <c r="D18" s="326"/>
      <c r="E18" s="326"/>
      <c r="F18" s="326"/>
      <c r="G18" s="326"/>
      <c r="H18" s="326"/>
      <c r="I18" s="326"/>
      <c r="J18" s="261"/>
      <c r="K18" s="118" t="s">
        <v>220</v>
      </c>
      <c r="L18" s="87"/>
      <c r="N18" s="3"/>
      <c r="O18" s="3"/>
      <c r="P18" s="3"/>
      <c r="Q18" s="3"/>
      <c r="R18" s="3"/>
      <c r="S18" s="3"/>
      <c r="T18" s="3"/>
      <c r="U18" s="3"/>
      <c r="V18" s="3"/>
      <c r="X18" s="12"/>
      <c r="AA18" s="26"/>
      <c r="AC18" s="11"/>
      <c r="AE18" s="41"/>
      <c r="CM18" s="26"/>
      <c r="CN18" s="26"/>
      <c r="CO18" s="26"/>
      <c r="CP18" s="26"/>
    </row>
    <row r="19" spans="1:94" s="25" customFormat="1" ht="12" customHeight="1">
      <c r="A19" s="3"/>
      <c r="B19" s="47"/>
      <c r="C19" s="110"/>
      <c r="D19" s="110"/>
      <c r="E19" s="110"/>
      <c r="F19" s="110"/>
      <c r="G19" s="110"/>
      <c r="H19" s="110"/>
      <c r="I19" s="110"/>
      <c r="J19" s="110"/>
      <c r="K19" s="86"/>
      <c r="L19" s="87"/>
      <c r="N19" s="3"/>
      <c r="O19" s="3"/>
      <c r="P19" s="3"/>
      <c r="Q19" s="3"/>
      <c r="R19" s="3"/>
      <c r="S19" s="3"/>
      <c r="T19" s="3"/>
      <c r="U19" s="3"/>
      <c r="V19" s="3"/>
      <c r="X19" s="12"/>
      <c r="AA19" s="26"/>
      <c r="AC19" s="11"/>
      <c r="AE19" s="41"/>
      <c r="CM19" s="26"/>
      <c r="CN19" s="26"/>
      <c r="CO19" s="26"/>
      <c r="CP19" s="26"/>
    </row>
    <row r="20" spans="1:94" s="25" customFormat="1" ht="19" customHeight="1">
      <c r="A20" s="3"/>
      <c r="B20" s="47"/>
      <c r="C20" s="71" t="s">
        <v>82</v>
      </c>
      <c r="D20" s="71"/>
      <c r="E20" s="71"/>
      <c r="F20" s="325" t="s">
        <v>219</v>
      </c>
      <c r="G20" s="325"/>
      <c r="H20" s="64"/>
      <c r="I20" s="88"/>
      <c r="J20" s="88"/>
      <c r="K20" s="141" t="s">
        <v>220</v>
      </c>
      <c r="L20" s="87"/>
      <c r="N20" s="3"/>
      <c r="O20" s="3"/>
      <c r="P20" s="3"/>
      <c r="Q20" s="3"/>
      <c r="R20" s="3"/>
      <c r="S20" s="3"/>
      <c r="T20" s="3"/>
      <c r="U20" s="3"/>
      <c r="V20" s="3"/>
      <c r="X20" s="12"/>
      <c r="AA20" s="26"/>
      <c r="AC20" s="11"/>
      <c r="AE20" s="41"/>
      <c r="CM20" s="26"/>
      <c r="CN20" s="26"/>
      <c r="CO20" s="26"/>
      <c r="CP20" s="26"/>
    </row>
    <row r="21" spans="1:94" s="25" customFormat="1" ht="19" customHeight="1">
      <c r="A21" s="3"/>
      <c r="B21" s="47"/>
      <c r="C21" s="260" t="s">
        <v>227</v>
      </c>
      <c r="D21" s="326"/>
      <c r="E21" s="326"/>
      <c r="F21" s="326"/>
      <c r="G21" s="326"/>
      <c r="H21" s="326"/>
      <c r="I21" s="326"/>
      <c r="J21" s="261"/>
      <c r="K21" s="118" t="s">
        <v>220</v>
      </c>
      <c r="L21" s="87"/>
      <c r="N21" s="3"/>
      <c r="O21" s="3"/>
      <c r="P21" s="3"/>
      <c r="Q21" s="3"/>
      <c r="R21" s="3"/>
      <c r="S21" s="3"/>
      <c r="T21" s="3"/>
      <c r="U21" s="3"/>
      <c r="V21" s="3"/>
      <c r="X21" s="12"/>
      <c r="AA21" s="26"/>
      <c r="AC21" s="11"/>
      <c r="AE21" s="41"/>
      <c r="CM21" s="26"/>
      <c r="CN21" s="26"/>
      <c r="CO21" s="26"/>
      <c r="CP21" s="26"/>
    </row>
    <row r="22" spans="1:94" s="25" customFormat="1" ht="19" customHeight="1">
      <c r="A22" s="3"/>
      <c r="B22" s="47"/>
      <c r="C22" s="260" t="s">
        <v>228</v>
      </c>
      <c r="D22" s="326"/>
      <c r="E22" s="326"/>
      <c r="F22" s="326"/>
      <c r="G22" s="326"/>
      <c r="H22" s="326"/>
      <c r="I22" s="326"/>
      <c r="J22" s="261"/>
      <c r="K22" s="118" t="s">
        <v>220</v>
      </c>
      <c r="L22" s="87"/>
      <c r="N22" s="3"/>
      <c r="O22" s="3"/>
      <c r="P22" s="3"/>
      <c r="Q22" s="3"/>
      <c r="R22" s="3"/>
      <c r="S22" s="3"/>
      <c r="T22" s="3"/>
      <c r="U22" s="3"/>
      <c r="V22" s="3"/>
      <c r="X22" s="12"/>
      <c r="AA22" s="26"/>
      <c r="AC22" s="11"/>
      <c r="AE22" s="41"/>
      <c r="CM22" s="26"/>
      <c r="CN22" s="26"/>
      <c r="CO22" s="26"/>
      <c r="CP22" s="26"/>
    </row>
    <row r="23" spans="1:94" s="25" customFormat="1" ht="19" customHeight="1">
      <c r="A23" s="3"/>
      <c r="B23" s="47"/>
      <c r="C23" s="260" t="s">
        <v>229</v>
      </c>
      <c r="D23" s="326"/>
      <c r="E23" s="326"/>
      <c r="F23" s="326"/>
      <c r="G23" s="326"/>
      <c r="H23" s="326"/>
      <c r="I23" s="326"/>
      <c r="J23" s="261"/>
      <c r="K23" s="118" t="s">
        <v>220</v>
      </c>
      <c r="L23" s="87"/>
      <c r="N23" s="3"/>
      <c r="O23" s="3"/>
      <c r="P23" s="3"/>
      <c r="Q23" s="3"/>
      <c r="R23" s="3"/>
      <c r="S23" s="3"/>
      <c r="T23" s="3"/>
      <c r="U23" s="3"/>
      <c r="V23" s="3"/>
      <c r="X23" s="12"/>
      <c r="AA23" s="26"/>
      <c r="AC23" s="11"/>
      <c r="AE23" s="41"/>
      <c r="CM23" s="26"/>
      <c r="CN23" s="26"/>
      <c r="CO23" s="26"/>
      <c r="CP23" s="26"/>
    </row>
    <row r="24" spans="1:94" s="25" customFormat="1" ht="19" customHeight="1">
      <c r="A24" s="3"/>
      <c r="B24" s="47"/>
      <c r="C24" s="110"/>
      <c r="D24" s="110"/>
      <c r="E24" s="110"/>
      <c r="F24" s="110"/>
      <c r="G24" s="110"/>
      <c r="H24" s="110"/>
      <c r="I24" s="110"/>
      <c r="J24" s="110"/>
      <c r="K24" s="86"/>
      <c r="L24" s="87"/>
      <c r="N24" s="3"/>
      <c r="O24" s="3"/>
      <c r="P24" s="3"/>
      <c r="Q24" s="3"/>
      <c r="R24" s="3"/>
      <c r="S24" s="3"/>
      <c r="T24" s="3"/>
      <c r="U24" s="3"/>
      <c r="V24" s="3"/>
      <c r="X24" s="12"/>
      <c r="AA24" s="26"/>
      <c r="AC24" s="11"/>
      <c r="AE24" s="41"/>
      <c r="CM24" s="26"/>
      <c r="CN24" s="26"/>
      <c r="CO24" s="26"/>
      <c r="CP24" s="26"/>
    </row>
    <row r="25" spans="1:94" s="25" customFormat="1" ht="17.149999999999999" customHeight="1">
      <c r="A25" s="3"/>
      <c r="B25" s="47"/>
      <c r="C25" s="71" t="s">
        <v>86</v>
      </c>
      <c r="D25" s="71"/>
      <c r="E25" s="71"/>
      <c r="F25" s="325" t="s">
        <v>219</v>
      </c>
      <c r="G25" s="325"/>
      <c r="H25" s="64"/>
      <c r="I25" s="88"/>
      <c r="J25" s="88"/>
      <c r="K25" s="141" t="s">
        <v>220</v>
      </c>
      <c r="L25" s="87"/>
      <c r="N25" s="3"/>
      <c r="O25" s="3"/>
      <c r="P25" s="3"/>
      <c r="Q25" s="3"/>
      <c r="R25" s="3"/>
      <c r="S25" s="3"/>
      <c r="T25" s="3"/>
      <c r="U25" s="3"/>
      <c r="V25" s="3"/>
      <c r="X25" s="12"/>
      <c r="AA25" s="26"/>
      <c r="AC25" s="11"/>
      <c r="AE25" s="41"/>
      <c r="CM25" s="26"/>
      <c r="CN25" s="26"/>
      <c r="CO25" s="26"/>
      <c r="CP25" s="26"/>
    </row>
    <row r="26" spans="1:94" s="25" customFormat="1" ht="19" customHeight="1">
      <c r="A26" s="3"/>
      <c r="B26" s="47"/>
      <c r="C26" s="260" t="s">
        <v>230</v>
      </c>
      <c r="D26" s="326"/>
      <c r="E26" s="326"/>
      <c r="F26" s="326"/>
      <c r="G26" s="326"/>
      <c r="H26" s="326"/>
      <c r="I26" s="326"/>
      <c r="J26" s="261"/>
      <c r="K26" s="118" t="s">
        <v>220</v>
      </c>
      <c r="L26" s="87"/>
      <c r="N26" s="3"/>
      <c r="O26" s="3"/>
      <c r="P26" s="3"/>
      <c r="Q26" s="3"/>
      <c r="R26" s="3"/>
      <c r="S26" s="3"/>
      <c r="T26" s="3"/>
      <c r="U26" s="3"/>
      <c r="V26" s="3"/>
      <c r="X26" s="12"/>
      <c r="AA26" s="26"/>
      <c r="AC26" s="11"/>
      <c r="AE26" s="41"/>
      <c r="CM26" s="26"/>
      <c r="CN26" s="26"/>
      <c r="CO26" s="26"/>
      <c r="CP26" s="26"/>
    </row>
    <row r="27" spans="1:94" s="25" customFormat="1" ht="64.5" customHeight="1">
      <c r="A27" s="3"/>
      <c r="B27" s="47"/>
      <c r="C27" s="260" t="s">
        <v>231</v>
      </c>
      <c r="D27" s="326"/>
      <c r="E27" s="326"/>
      <c r="F27" s="326"/>
      <c r="G27" s="326"/>
      <c r="H27" s="326"/>
      <c r="I27" s="326"/>
      <c r="J27" s="261"/>
      <c r="K27" s="118" t="s">
        <v>220</v>
      </c>
      <c r="L27" s="87"/>
      <c r="N27" s="3"/>
      <c r="O27" s="3"/>
      <c r="P27" s="3"/>
      <c r="Q27" s="3"/>
      <c r="R27" s="3"/>
      <c r="S27" s="3"/>
      <c r="T27" s="3"/>
      <c r="U27" s="3"/>
      <c r="V27" s="3"/>
      <c r="X27" s="12"/>
      <c r="AA27" s="26"/>
      <c r="AC27" s="11"/>
      <c r="AE27" s="41"/>
      <c r="CM27" s="26"/>
      <c r="CN27" s="26"/>
      <c r="CO27" s="26"/>
      <c r="CP27" s="26"/>
    </row>
    <row r="28" spans="1:94" s="25" customFormat="1" ht="12.65" customHeight="1">
      <c r="A28" s="3"/>
      <c r="B28" s="47"/>
      <c r="C28" s="110"/>
      <c r="D28" s="110"/>
      <c r="E28" s="110"/>
      <c r="F28" s="110"/>
      <c r="G28" s="110"/>
      <c r="H28" s="110"/>
      <c r="I28" s="110"/>
      <c r="J28" s="110"/>
      <c r="K28" s="86"/>
      <c r="L28" s="87"/>
      <c r="N28" s="3"/>
      <c r="O28" s="3"/>
      <c r="P28" s="3"/>
      <c r="Q28" s="3"/>
      <c r="R28" s="3"/>
      <c r="S28" s="3"/>
      <c r="T28" s="3"/>
      <c r="U28" s="3"/>
      <c r="V28" s="3"/>
      <c r="X28" s="12"/>
      <c r="AA28" s="26"/>
      <c r="AC28" s="11"/>
      <c r="AE28" s="41"/>
      <c r="CM28" s="26"/>
      <c r="CN28" s="26"/>
      <c r="CO28" s="26"/>
      <c r="CP28" s="26"/>
    </row>
    <row r="29" spans="1:94" s="25" customFormat="1" ht="17.149999999999999" customHeight="1">
      <c r="A29" s="3"/>
      <c r="B29" s="47"/>
      <c r="C29" s="71" t="s">
        <v>90</v>
      </c>
      <c r="D29" s="64"/>
      <c r="E29" s="64"/>
      <c r="F29" s="325" t="s">
        <v>219</v>
      </c>
      <c r="G29" s="325"/>
      <c r="H29" s="64"/>
      <c r="I29" s="64"/>
      <c r="J29" s="64"/>
      <c r="K29" s="64"/>
      <c r="L29" s="50"/>
      <c r="N29" s="3"/>
      <c r="O29" s="3"/>
      <c r="P29" s="3"/>
      <c r="Q29" s="3"/>
      <c r="R29" s="3"/>
      <c r="S29" s="3"/>
      <c r="T29" s="3"/>
      <c r="U29" s="3"/>
      <c r="V29" s="3"/>
      <c r="X29" s="12"/>
      <c r="AA29" s="26"/>
      <c r="AC29" s="11"/>
      <c r="AE29" s="41"/>
      <c r="CM29" s="26"/>
      <c r="CN29" s="26"/>
      <c r="CO29" s="26"/>
      <c r="CP29" s="26"/>
    </row>
    <row r="30" spans="1:94" s="25" customFormat="1" ht="30.65" customHeight="1">
      <c r="A30" s="3"/>
      <c r="B30" s="47"/>
      <c r="C30" s="260" t="s">
        <v>232</v>
      </c>
      <c r="D30" s="326"/>
      <c r="E30" s="326"/>
      <c r="F30" s="326"/>
      <c r="G30" s="326"/>
      <c r="H30" s="326"/>
      <c r="I30" s="326"/>
      <c r="J30" s="261"/>
      <c r="K30" s="118" t="s">
        <v>220</v>
      </c>
      <c r="L30" s="50"/>
      <c r="N30" s="3"/>
      <c r="O30" s="3"/>
      <c r="P30" s="3"/>
      <c r="Q30" s="3"/>
      <c r="R30" s="3"/>
      <c r="S30" s="3"/>
      <c r="T30" s="3"/>
      <c r="U30" s="3"/>
      <c r="V30" s="3"/>
      <c r="X30" s="12"/>
      <c r="Z30" s="25" t="s">
        <v>93</v>
      </c>
      <c r="AA30" s="26"/>
      <c r="AC30" s="11"/>
      <c r="AE30" s="41"/>
      <c r="CM30" s="26"/>
      <c r="CN30" s="26"/>
      <c r="CO30" s="26"/>
      <c r="CP30" s="26"/>
    </row>
    <row r="31" spans="1:94" s="25" customFormat="1" ht="76" customHeight="1">
      <c r="A31" s="3"/>
      <c r="B31" s="47"/>
      <c r="C31" s="260" t="s">
        <v>233</v>
      </c>
      <c r="D31" s="326"/>
      <c r="E31" s="326"/>
      <c r="F31" s="326"/>
      <c r="G31" s="326"/>
      <c r="H31" s="326"/>
      <c r="I31" s="326"/>
      <c r="J31" s="261"/>
      <c r="K31" s="118" t="s">
        <v>220</v>
      </c>
      <c r="L31" s="50"/>
      <c r="N31" s="3"/>
      <c r="O31" s="3"/>
      <c r="P31" s="3"/>
      <c r="Q31" s="3"/>
      <c r="R31" s="3"/>
      <c r="S31" s="3"/>
      <c r="T31" s="3"/>
      <c r="U31" s="3"/>
      <c r="V31" s="3"/>
      <c r="X31" s="12"/>
      <c r="AA31" s="26"/>
      <c r="AC31" s="11"/>
      <c r="AE31" s="41"/>
      <c r="CM31" s="26"/>
      <c r="CN31" s="26"/>
      <c r="CO31" s="26"/>
      <c r="CP31" s="26"/>
    </row>
    <row r="32" spans="1:94" s="25" customFormat="1" ht="12.65" customHeight="1">
      <c r="A32" s="3"/>
      <c r="B32" s="47"/>
      <c r="C32" s="110"/>
      <c r="D32" s="110"/>
      <c r="E32" s="110"/>
      <c r="F32" s="110"/>
      <c r="G32" s="110"/>
      <c r="H32" s="110"/>
      <c r="I32" s="110"/>
      <c r="J32" s="110"/>
      <c r="K32" s="86"/>
      <c r="L32" s="87"/>
      <c r="N32" s="3"/>
      <c r="O32" s="3"/>
      <c r="P32" s="3"/>
      <c r="Q32" s="3"/>
      <c r="R32" s="3"/>
      <c r="S32" s="3"/>
      <c r="T32" s="3"/>
      <c r="U32" s="3"/>
      <c r="V32" s="3"/>
      <c r="X32" s="12"/>
      <c r="AA32" s="26"/>
      <c r="AC32" s="11"/>
      <c r="AE32" s="41"/>
      <c r="CM32" s="26"/>
      <c r="CN32" s="26"/>
      <c r="CO32" s="26"/>
      <c r="CP32" s="26"/>
    </row>
    <row r="33" spans="1:94" s="25" customFormat="1" ht="17.149999999999999" customHeight="1">
      <c r="A33" s="3"/>
      <c r="B33" s="47"/>
      <c r="C33" s="71" t="s">
        <v>94</v>
      </c>
      <c r="D33" s="64"/>
      <c r="E33" s="64"/>
      <c r="F33" s="325" t="s">
        <v>219</v>
      </c>
      <c r="G33" s="325"/>
      <c r="H33" s="64"/>
      <c r="I33" s="64"/>
      <c r="J33" s="64"/>
      <c r="K33" s="64"/>
      <c r="L33" s="50"/>
      <c r="N33" s="3"/>
      <c r="O33" s="3"/>
      <c r="P33" s="3"/>
      <c r="Q33" s="3"/>
      <c r="R33" s="3"/>
      <c r="S33" s="3"/>
      <c r="T33" s="3"/>
      <c r="U33" s="3"/>
      <c r="V33" s="3"/>
      <c r="X33" s="12"/>
      <c r="AA33" s="26"/>
      <c r="AC33" s="11"/>
      <c r="AE33" s="41"/>
      <c r="CM33" s="26"/>
      <c r="CN33" s="26"/>
      <c r="CO33" s="26"/>
      <c r="CP33" s="26"/>
    </row>
    <row r="34" spans="1:94" s="25" customFormat="1" ht="15" customHeight="1">
      <c r="A34" s="3"/>
      <c r="B34" s="47"/>
      <c r="C34" s="260" t="s">
        <v>234</v>
      </c>
      <c r="D34" s="326"/>
      <c r="E34" s="326"/>
      <c r="F34" s="326"/>
      <c r="G34" s="326"/>
      <c r="H34" s="326"/>
      <c r="I34" s="326"/>
      <c r="J34" s="261"/>
      <c r="K34" s="118" t="s">
        <v>220</v>
      </c>
      <c r="L34" s="50"/>
      <c r="N34" s="3"/>
      <c r="O34" s="3"/>
      <c r="P34" s="3"/>
      <c r="Q34" s="3"/>
      <c r="R34" s="3"/>
      <c r="S34" s="3"/>
      <c r="T34" s="3"/>
      <c r="U34" s="3"/>
      <c r="V34" s="3"/>
      <c r="X34" s="12"/>
      <c r="AA34" s="26"/>
      <c r="AC34" s="11"/>
      <c r="AE34" s="41"/>
      <c r="CM34" s="26"/>
      <c r="CN34" s="26"/>
      <c r="CO34" s="26"/>
      <c r="CP34" s="26"/>
    </row>
    <row r="35" spans="1:94" s="25" customFormat="1" ht="70.5" customHeight="1">
      <c r="A35" s="3"/>
      <c r="B35" s="47"/>
      <c r="C35" s="260" t="s">
        <v>235</v>
      </c>
      <c r="D35" s="326"/>
      <c r="E35" s="326"/>
      <c r="F35" s="326"/>
      <c r="G35" s="326"/>
      <c r="H35" s="326"/>
      <c r="I35" s="326"/>
      <c r="J35" s="261"/>
      <c r="K35" s="118" t="s">
        <v>220</v>
      </c>
      <c r="L35" s="50"/>
      <c r="N35" s="3"/>
      <c r="O35" s="3"/>
      <c r="P35" s="3"/>
      <c r="Q35" s="3"/>
      <c r="R35" s="3"/>
      <c r="S35" s="3"/>
      <c r="T35" s="3"/>
      <c r="U35" s="3"/>
      <c r="V35" s="3"/>
      <c r="X35" s="12"/>
      <c r="AA35" s="26"/>
      <c r="AC35" s="11"/>
      <c r="AE35" s="41"/>
      <c r="CM35" s="26"/>
      <c r="CN35" s="26"/>
      <c r="CO35" s="26"/>
      <c r="CP35" s="26"/>
    </row>
    <row r="36" spans="1:94" s="25" customFormat="1" ht="12.65" customHeight="1">
      <c r="A36" s="3"/>
      <c r="B36" s="47"/>
      <c r="C36" s="110"/>
      <c r="D36" s="110"/>
      <c r="E36" s="110"/>
      <c r="F36" s="110"/>
      <c r="G36" s="110"/>
      <c r="H36" s="110"/>
      <c r="I36" s="110"/>
      <c r="J36" s="110"/>
      <c r="K36" s="86"/>
      <c r="L36" s="87"/>
      <c r="N36" s="3"/>
      <c r="O36" s="3"/>
      <c r="P36" s="3"/>
      <c r="Q36" s="3"/>
      <c r="R36" s="3"/>
      <c r="S36" s="3"/>
      <c r="T36" s="3"/>
      <c r="U36" s="3"/>
      <c r="V36" s="3"/>
      <c r="X36" s="12"/>
      <c r="AA36" s="26"/>
      <c r="AC36" s="11"/>
      <c r="AE36" s="41"/>
      <c r="CM36" s="26"/>
      <c r="CN36" s="26"/>
      <c r="CO36" s="26"/>
      <c r="CP36" s="26"/>
    </row>
    <row r="37" spans="1:94" ht="24" customHeight="1">
      <c r="B37" s="47"/>
      <c r="C37" s="332" t="s">
        <v>98</v>
      </c>
      <c r="D37" s="333"/>
      <c r="E37" s="333"/>
      <c r="F37" s="333"/>
      <c r="G37" s="333"/>
      <c r="H37" s="333"/>
      <c r="I37" s="333"/>
      <c r="J37" s="333"/>
      <c r="K37" s="334"/>
      <c r="L37" s="87"/>
      <c r="X37" s="40" t="s">
        <v>218</v>
      </c>
      <c r="AA37" s="26" t="s">
        <v>131</v>
      </c>
      <c r="AC37" s="11" t="s">
        <v>50</v>
      </c>
      <c r="AE37" s="41"/>
    </row>
    <row r="38" spans="1:94" s="25" customFormat="1" ht="12.65" customHeight="1">
      <c r="A38" s="3"/>
      <c r="B38" s="47"/>
      <c r="C38" s="110"/>
      <c r="D38" s="110"/>
      <c r="E38" s="110"/>
      <c r="F38" s="110"/>
      <c r="G38" s="110"/>
      <c r="H38" s="110"/>
      <c r="I38" s="110"/>
      <c r="J38" s="110"/>
      <c r="K38" s="86"/>
      <c r="L38" s="87"/>
      <c r="N38" s="3"/>
      <c r="O38" s="3"/>
      <c r="P38" s="3"/>
      <c r="Q38" s="3"/>
      <c r="R38" s="3"/>
      <c r="S38" s="3"/>
      <c r="T38" s="3"/>
      <c r="U38" s="3"/>
      <c r="V38" s="3"/>
      <c r="X38" s="12"/>
      <c r="AA38" s="26"/>
      <c r="AC38" s="11"/>
      <c r="AE38" s="41"/>
      <c r="CM38" s="26"/>
      <c r="CN38" s="26"/>
      <c r="CO38" s="26"/>
      <c r="CP38" s="26"/>
    </row>
    <row r="39" spans="1:94" s="25" customFormat="1" ht="17.149999999999999" customHeight="1">
      <c r="A39" s="3"/>
      <c r="B39" s="47"/>
      <c r="C39" s="71" t="s">
        <v>103</v>
      </c>
      <c r="D39" s="64"/>
      <c r="E39" s="64"/>
      <c r="F39" s="325" t="s">
        <v>219</v>
      </c>
      <c r="G39" s="325"/>
      <c r="H39" s="64"/>
      <c r="I39" s="64"/>
      <c r="J39" s="64"/>
      <c r="K39" s="64"/>
      <c r="L39" s="50"/>
      <c r="N39" s="3"/>
      <c r="O39" s="3"/>
      <c r="P39" s="3"/>
      <c r="Q39" s="3"/>
      <c r="R39" s="3"/>
      <c r="S39" s="3"/>
      <c r="T39" s="3"/>
      <c r="U39" s="3"/>
      <c r="V39" s="3"/>
      <c r="X39" s="12"/>
      <c r="AA39" s="26"/>
      <c r="AC39" s="11"/>
      <c r="AE39" s="41"/>
      <c r="CM39" s="26"/>
      <c r="CN39" s="26"/>
      <c r="CO39" s="26"/>
      <c r="CP39" s="26"/>
    </row>
    <row r="40" spans="1:94" s="25" customFormat="1" ht="15" customHeight="1">
      <c r="A40" s="3"/>
      <c r="B40" s="47"/>
      <c r="C40" s="260" t="s">
        <v>236</v>
      </c>
      <c r="D40" s="326"/>
      <c r="E40" s="326"/>
      <c r="F40" s="326"/>
      <c r="G40" s="326"/>
      <c r="H40" s="326"/>
      <c r="I40" s="326"/>
      <c r="J40" s="261"/>
      <c r="K40" s="118" t="s">
        <v>220</v>
      </c>
      <c r="L40" s="50"/>
      <c r="N40" s="3"/>
      <c r="O40" s="3"/>
      <c r="P40" s="3"/>
      <c r="Q40" s="3"/>
      <c r="R40" s="3"/>
      <c r="S40" s="3"/>
      <c r="T40" s="3"/>
      <c r="U40" s="3"/>
      <c r="V40" s="3"/>
      <c r="X40" s="12"/>
      <c r="AA40" s="26"/>
      <c r="AC40" s="11"/>
      <c r="AE40" s="41"/>
      <c r="CM40" s="26"/>
      <c r="CN40" s="26"/>
      <c r="CO40" s="26"/>
      <c r="CP40" s="26"/>
    </row>
    <row r="41" spans="1:94" s="25" customFormat="1" ht="15" customHeight="1">
      <c r="A41" s="3"/>
      <c r="B41" s="47"/>
      <c r="C41" s="64"/>
      <c r="D41" s="64"/>
      <c r="E41" s="64"/>
      <c r="F41" s="64"/>
      <c r="G41" s="64"/>
      <c r="H41" s="64"/>
      <c r="I41" s="64"/>
      <c r="J41" s="64"/>
      <c r="K41" s="64"/>
      <c r="L41" s="50"/>
      <c r="N41" s="3"/>
      <c r="O41" s="3"/>
      <c r="P41" s="3"/>
      <c r="Q41" s="3"/>
      <c r="R41" s="3"/>
      <c r="S41" s="3"/>
      <c r="T41" s="3"/>
      <c r="U41" s="3"/>
      <c r="V41" s="3"/>
      <c r="X41" s="12"/>
      <c r="AA41" s="26"/>
      <c r="AC41" s="11"/>
      <c r="AE41" s="41"/>
      <c r="CM41" s="26"/>
      <c r="CN41" s="26"/>
      <c r="CO41" s="26"/>
      <c r="CP41" s="26"/>
    </row>
    <row r="42" spans="1:94" s="25" customFormat="1" ht="17.149999999999999" customHeight="1">
      <c r="A42" s="3"/>
      <c r="B42" s="47"/>
      <c r="C42" s="71" t="s">
        <v>107</v>
      </c>
      <c r="D42" s="64"/>
      <c r="E42" s="64"/>
      <c r="F42" s="325" t="s">
        <v>219</v>
      </c>
      <c r="G42" s="325"/>
      <c r="H42" s="64"/>
      <c r="I42" s="64"/>
      <c r="J42" s="64"/>
      <c r="K42" s="64"/>
      <c r="L42" s="50"/>
      <c r="N42" s="3"/>
      <c r="O42" s="3"/>
      <c r="P42" s="3"/>
      <c r="Q42" s="3"/>
      <c r="R42" s="3"/>
      <c r="S42" s="3"/>
      <c r="T42" s="3"/>
      <c r="U42" s="3"/>
      <c r="V42" s="3"/>
      <c r="X42" s="12"/>
      <c r="AA42" s="26"/>
      <c r="AC42" s="11"/>
      <c r="AE42" s="41"/>
      <c r="CM42" s="26"/>
      <c r="CN42" s="26"/>
      <c r="CO42" s="26"/>
      <c r="CP42" s="26"/>
    </row>
    <row r="43" spans="1:94" s="25" customFormat="1" ht="15" customHeight="1">
      <c r="A43" s="3"/>
      <c r="B43" s="47"/>
      <c r="C43" s="260" t="s">
        <v>237</v>
      </c>
      <c r="D43" s="326"/>
      <c r="E43" s="326"/>
      <c r="F43" s="326"/>
      <c r="G43" s="326"/>
      <c r="H43" s="326"/>
      <c r="I43" s="326"/>
      <c r="J43" s="261"/>
      <c r="K43" s="118" t="s">
        <v>220</v>
      </c>
      <c r="L43" s="50"/>
      <c r="N43" s="3"/>
      <c r="O43" s="3"/>
      <c r="P43" s="3"/>
      <c r="Q43" s="3"/>
      <c r="R43" s="3"/>
      <c r="S43" s="3"/>
      <c r="T43" s="3"/>
      <c r="U43" s="3"/>
      <c r="V43" s="3"/>
      <c r="X43" s="12"/>
      <c r="AA43" s="26"/>
      <c r="AC43" s="11"/>
      <c r="AE43" s="41"/>
      <c r="CM43" s="26"/>
      <c r="CN43" s="26"/>
      <c r="CO43" s="26"/>
      <c r="CP43" s="26"/>
    </row>
    <row r="44" spans="1:94" s="25" customFormat="1" ht="12.65" customHeight="1">
      <c r="A44" s="3"/>
      <c r="B44" s="47"/>
      <c r="C44" s="110"/>
      <c r="D44" s="110"/>
      <c r="E44" s="110"/>
      <c r="F44" s="110"/>
      <c r="G44" s="110"/>
      <c r="H44" s="110"/>
      <c r="I44" s="110"/>
      <c r="J44" s="110"/>
      <c r="K44" s="86"/>
      <c r="L44" s="87"/>
      <c r="N44" s="3"/>
      <c r="O44" s="3"/>
      <c r="P44" s="3"/>
      <c r="Q44" s="3"/>
      <c r="R44" s="3"/>
      <c r="S44" s="3"/>
      <c r="T44" s="3"/>
      <c r="U44" s="3"/>
      <c r="V44" s="3"/>
      <c r="X44" s="12"/>
      <c r="AA44" s="26"/>
      <c r="AC44" s="11"/>
      <c r="AE44" s="41"/>
      <c r="CM44" s="26"/>
      <c r="CN44" s="26"/>
      <c r="CO44" s="26"/>
      <c r="CP44" s="26"/>
    </row>
    <row r="45" spans="1:94" s="25" customFormat="1" ht="17.149999999999999" customHeight="1">
      <c r="A45" s="3"/>
      <c r="B45" s="47"/>
      <c r="C45" s="71" t="s">
        <v>112</v>
      </c>
      <c r="D45" s="71"/>
      <c r="E45" s="71"/>
      <c r="F45" s="325" t="s">
        <v>219</v>
      </c>
      <c r="G45" s="325"/>
      <c r="H45" s="64"/>
      <c r="I45" s="88"/>
      <c r="J45" s="88"/>
      <c r="K45" s="141" t="s">
        <v>220</v>
      </c>
      <c r="L45" s="87"/>
      <c r="N45" s="3"/>
      <c r="O45" s="3"/>
      <c r="P45" s="3"/>
      <c r="Q45" s="3"/>
      <c r="R45" s="3"/>
      <c r="S45" s="3"/>
      <c r="T45" s="3"/>
      <c r="U45" s="3"/>
      <c r="V45" s="3"/>
      <c r="X45" s="12"/>
      <c r="AA45" s="26"/>
      <c r="AC45" s="11"/>
      <c r="AE45" s="41"/>
      <c r="CM45" s="26"/>
      <c r="CN45" s="26"/>
      <c r="CO45" s="26"/>
      <c r="CP45" s="26"/>
    </row>
    <row r="46" spans="1:94" s="25" customFormat="1" ht="17.149999999999999" customHeight="1">
      <c r="A46" s="3"/>
      <c r="B46" s="47"/>
      <c r="C46" s="260" t="s">
        <v>486</v>
      </c>
      <c r="D46" s="326"/>
      <c r="E46" s="326"/>
      <c r="F46" s="326"/>
      <c r="G46" s="326"/>
      <c r="H46" s="326"/>
      <c r="I46" s="326"/>
      <c r="J46" s="261"/>
      <c r="K46" s="118" t="s">
        <v>220</v>
      </c>
      <c r="L46" s="87"/>
      <c r="N46" s="3"/>
      <c r="O46" s="3"/>
      <c r="P46" s="3"/>
      <c r="Q46" s="3"/>
      <c r="R46" s="3"/>
      <c r="S46" s="3"/>
      <c r="T46" s="3"/>
      <c r="U46" s="3"/>
      <c r="V46" s="3"/>
      <c r="X46" s="12"/>
      <c r="AA46" s="26"/>
      <c r="AC46" s="11"/>
      <c r="AE46" s="41"/>
      <c r="CM46" s="26"/>
      <c r="CN46" s="26"/>
      <c r="CO46" s="26"/>
      <c r="CP46" s="26"/>
    </row>
    <row r="47" spans="1:94" s="25" customFormat="1" ht="188.5" customHeight="1">
      <c r="A47" s="3"/>
      <c r="B47" s="47"/>
      <c r="C47" s="260" t="s">
        <v>487</v>
      </c>
      <c r="D47" s="326"/>
      <c r="E47" s="326"/>
      <c r="F47" s="326"/>
      <c r="G47" s="326"/>
      <c r="H47" s="326"/>
      <c r="I47" s="326"/>
      <c r="J47" s="261"/>
      <c r="K47" s="118" t="s">
        <v>220</v>
      </c>
      <c r="L47" s="87"/>
      <c r="N47" s="3"/>
      <c r="O47" s="3"/>
      <c r="P47" s="3"/>
      <c r="Q47" s="3"/>
      <c r="R47" s="3"/>
      <c r="S47" s="3"/>
      <c r="T47" s="3"/>
      <c r="U47" s="3"/>
      <c r="V47" s="3"/>
      <c r="X47" s="12"/>
      <c r="AA47" s="26"/>
      <c r="AC47" s="11"/>
      <c r="AE47" s="41"/>
      <c r="CM47" s="26"/>
      <c r="CN47" s="26"/>
      <c r="CO47" s="26"/>
      <c r="CP47" s="26"/>
    </row>
    <row r="48" spans="1:94" s="25" customFormat="1" ht="12.65" customHeight="1">
      <c r="A48" s="3"/>
      <c r="B48" s="47"/>
      <c r="C48" s="110"/>
      <c r="D48" s="110"/>
      <c r="E48" s="110"/>
      <c r="F48" s="110"/>
      <c r="G48" s="110"/>
      <c r="H48" s="110"/>
      <c r="I48" s="110"/>
      <c r="J48" s="110"/>
      <c r="K48" s="86"/>
      <c r="L48" s="87"/>
      <c r="N48" s="3"/>
      <c r="O48" s="3"/>
      <c r="P48" s="3"/>
      <c r="Q48" s="3"/>
      <c r="R48" s="3"/>
      <c r="S48" s="3"/>
      <c r="T48" s="3"/>
      <c r="U48" s="3"/>
      <c r="V48" s="3"/>
      <c r="X48" s="12"/>
      <c r="AA48" s="26"/>
      <c r="AC48" s="11"/>
      <c r="AE48" s="41"/>
      <c r="CM48" s="26"/>
      <c r="CN48" s="26"/>
      <c r="CO48" s="26"/>
      <c r="CP48" s="26"/>
    </row>
    <row r="49" spans="1:94" s="25" customFormat="1" ht="19.5" customHeight="1">
      <c r="A49" s="3"/>
      <c r="B49" s="47"/>
      <c r="C49" s="71" t="s">
        <v>116</v>
      </c>
      <c r="D49" s="71"/>
      <c r="E49" s="71"/>
      <c r="F49" s="325" t="s">
        <v>219</v>
      </c>
      <c r="G49" s="325"/>
      <c r="H49" s="64"/>
      <c r="I49" s="88"/>
      <c r="J49" s="88"/>
      <c r="K49" s="141" t="s">
        <v>220</v>
      </c>
      <c r="L49" s="87"/>
      <c r="N49" s="3"/>
      <c r="O49" s="3"/>
      <c r="P49" s="3"/>
      <c r="Q49" s="3"/>
      <c r="R49" s="3"/>
      <c r="S49" s="3"/>
      <c r="T49" s="3"/>
      <c r="U49" s="3"/>
      <c r="V49" s="3"/>
      <c r="X49" s="12"/>
      <c r="AA49" s="26"/>
      <c r="AC49" s="11"/>
      <c r="AE49" s="41"/>
      <c r="CM49" s="26"/>
      <c r="CN49" s="26"/>
      <c r="CO49" s="26"/>
      <c r="CP49" s="26"/>
    </row>
    <row r="50" spans="1:94" s="25" customFormat="1" ht="76" customHeight="1">
      <c r="A50" s="3"/>
      <c r="B50" s="47"/>
      <c r="C50" s="260" t="s">
        <v>238</v>
      </c>
      <c r="D50" s="326"/>
      <c r="E50" s="326"/>
      <c r="F50" s="326"/>
      <c r="G50" s="326"/>
      <c r="H50" s="326"/>
      <c r="I50" s="326"/>
      <c r="J50" s="261"/>
      <c r="K50" s="118" t="s">
        <v>220</v>
      </c>
      <c r="L50" s="87"/>
      <c r="N50" s="3"/>
      <c r="O50" s="3"/>
      <c r="P50" s="3"/>
      <c r="Q50" s="3"/>
      <c r="R50" s="3"/>
      <c r="S50" s="3"/>
      <c r="T50" s="3"/>
      <c r="U50" s="3"/>
      <c r="V50" s="3"/>
      <c r="X50" s="12"/>
      <c r="AA50" s="26"/>
      <c r="AC50" s="11"/>
      <c r="AE50" s="41"/>
      <c r="CM50" s="26"/>
      <c r="CN50" s="26"/>
      <c r="CO50" s="26"/>
      <c r="CP50" s="26"/>
    </row>
    <row r="51" spans="1:94" s="25" customFormat="1" ht="78" customHeight="1">
      <c r="A51" s="3"/>
      <c r="B51" s="47"/>
      <c r="C51" s="260" t="s">
        <v>239</v>
      </c>
      <c r="D51" s="326"/>
      <c r="E51" s="326"/>
      <c r="F51" s="326"/>
      <c r="G51" s="326"/>
      <c r="H51" s="326"/>
      <c r="I51" s="326"/>
      <c r="J51" s="261"/>
      <c r="K51" s="118" t="s">
        <v>220</v>
      </c>
      <c r="L51" s="87"/>
      <c r="N51" s="3"/>
      <c r="O51" s="3"/>
      <c r="P51" s="3"/>
      <c r="Q51" s="3"/>
      <c r="R51" s="3"/>
      <c r="S51" s="3"/>
      <c r="T51" s="3"/>
      <c r="U51" s="3"/>
      <c r="V51" s="3"/>
      <c r="X51" s="12"/>
      <c r="AA51" s="26"/>
      <c r="AC51" s="11"/>
      <c r="AE51" s="41"/>
      <c r="CM51" s="26"/>
      <c r="CN51" s="26"/>
      <c r="CO51" s="26"/>
      <c r="CP51" s="26"/>
    </row>
    <row r="52" spans="1:94" s="25" customFormat="1" ht="17.149999999999999" customHeight="1">
      <c r="A52" s="3"/>
      <c r="B52" s="47"/>
      <c r="C52" s="260" t="s">
        <v>240</v>
      </c>
      <c r="D52" s="326"/>
      <c r="E52" s="326"/>
      <c r="F52" s="326"/>
      <c r="G52" s="326"/>
      <c r="H52" s="326"/>
      <c r="I52" s="326"/>
      <c r="J52" s="261"/>
      <c r="K52" s="118" t="s">
        <v>220</v>
      </c>
      <c r="L52" s="87"/>
      <c r="N52" s="3"/>
      <c r="O52" s="3"/>
      <c r="P52" s="3"/>
      <c r="Q52" s="3"/>
      <c r="R52" s="3"/>
      <c r="S52" s="3"/>
      <c r="T52" s="3"/>
      <c r="U52" s="3"/>
      <c r="V52" s="3"/>
      <c r="X52" s="12"/>
      <c r="AA52" s="26"/>
      <c r="AC52" s="11"/>
      <c r="AE52" s="41"/>
      <c r="CM52" s="26"/>
      <c r="CN52" s="26"/>
      <c r="CO52" s="26"/>
      <c r="CP52" s="26"/>
    </row>
    <row r="53" spans="1:94" s="25" customFormat="1" ht="17.149999999999999" customHeight="1">
      <c r="A53" s="3"/>
      <c r="B53" s="47"/>
      <c r="C53" s="260" t="s">
        <v>241</v>
      </c>
      <c r="D53" s="326"/>
      <c r="E53" s="326"/>
      <c r="F53" s="326"/>
      <c r="G53" s="326"/>
      <c r="H53" s="326"/>
      <c r="I53" s="326"/>
      <c r="J53" s="261"/>
      <c r="K53" s="118" t="s">
        <v>220</v>
      </c>
      <c r="L53" s="87"/>
      <c r="N53" s="3"/>
      <c r="O53" s="3"/>
      <c r="P53" s="3"/>
      <c r="Q53" s="3"/>
      <c r="R53" s="3"/>
      <c r="S53" s="3"/>
      <c r="T53" s="3"/>
      <c r="U53" s="3"/>
      <c r="V53" s="3"/>
      <c r="X53" s="12"/>
      <c r="AA53" s="26"/>
      <c r="AC53" s="11"/>
      <c r="AE53" s="41"/>
      <c r="CM53" s="26"/>
      <c r="CN53" s="26"/>
      <c r="CO53" s="26"/>
      <c r="CP53" s="26"/>
    </row>
    <row r="54" spans="1:94" s="25" customFormat="1" ht="12.65" customHeight="1">
      <c r="A54" s="3"/>
      <c r="B54" s="47"/>
      <c r="C54" s="110"/>
      <c r="D54" s="110"/>
      <c r="E54" s="110"/>
      <c r="F54" s="110"/>
      <c r="G54" s="110"/>
      <c r="H54" s="110"/>
      <c r="I54" s="110"/>
      <c r="J54" s="110"/>
      <c r="K54" s="86"/>
      <c r="L54" s="87"/>
      <c r="N54" s="3"/>
      <c r="O54" s="3"/>
      <c r="P54" s="3"/>
      <c r="Q54" s="3"/>
      <c r="R54" s="3"/>
      <c r="S54" s="3"/>
      <c r="T54" s="3"/>
      <c r="U54" s="3"/>
      <c r="V54" s="3"/>
      <c r="X54" s="12"/>
      <c r="AA54" s="26"/>
      <c r="AC54" s="11"/>
      <c r="AE54" s="41"/>
      <c r="CM54" s="26"/>
      <c r="CN54" s="26"/>
      <c r="CO54" s="26"/>
      <c r="CP54" s="26"/>
    </row>
    <row r="55" spans="1:94" s="25" customFormat="1" ht="18" customHeight="1">
      <c r="A55" s="3"/>
      <c r="B55" s="47"/>
      <c r="C55" s="71" t="s">
        <v>120</v>
      </c>
      <c r="D55" s="71"/>
      <c r="E55" s="71"/>
      <c r="F55" s="325" t="s">
        <v>219</v>
      </c>
      <c r="G55" s="325"/>
      <c r="H55" s="64"/>
      <c r="I55" s="88"/>
      <c r="J55" s="88"/>
      <c r="K55" s="141" t="s">
        <v>220</v>
      </c>
      <c r="L55" s="87"/>
      <c r="N55" s="3"/>
      <c r="O55" s="3"/>
      <c r="P55" s="3"/>
      <c r="Q55" s="3"/>
      <c r="R55" s="3"/>
      <c r="S55" s="3"/>
      <c r="T55" s="3"/>
      <c r="U55" s="3"/>
      <c r="V55" s="3"/>
      <c r="X55" s="12"/>
      <c r="AA55" s="26"/>
      <c r="AC55" s="11"/>
      <c r="AE55" s="41"/>
      <c r="CM55" s="26"/>
      <c r="CN55" s="26"/>
      <c r="CO55" s="26"/>
      <c r="CP55" s="26"/>
    </row>
    <row r="56" spans="1:94" s="25" customFormat="1" ht="54.65" customHeight="1">
      <c r="A56" s="3"/>
      <c r="B56" s="47"/>
      <c r="C56" s="260" t="s">
        <v>242</v>
      </c>
      <c r="D56" s="326"/>
      <c r="E56" s="326"/>
      <c r="F56" s="326"/>
      <c r="G56" s="326"/>
      <c r="H56" s="326"/>
      <c r="I56" s="326"/>
      <c r="J56" s="261"/>
      <c r="K56" s="118" t="s">
        <v>220</v>
      </c>
      <c r="L56" s="87"/>
      <c r="N56" s="3"/>
      <c r="O56" s="3"/>
      <c r="P56" s="3"/>
      <c r="Q56" s="3"/>
      <c r="R56" s="3"/>
      <c r="S56" s="3"/>
      <c r="T56" s="3"/>
      <c r="U56" s="3"/>
      <c r="V56" s="3"/>
      <c r="X56" s="12"/>
      <c r="AA56" s="26"/>
      <c r="AC56" s="11"/>
      <c r="AE56" s="41"/>
      <c r="CM56" s="26"/>
      <c r="CN56" s="26"/>
      <c r="CO56" s="26"/>
      <c r="CP56" s="26"/>
    </row>
    <row r="57" spans="1:94" s="25" customFormat="1" ht="57.65" customHeight="1">
      <c r="A57" s="3"/>
      <c r="B57" s="47"/>
      <c r="C57" s="260" t="s">
        <v>243</v>
      </c>
      <c r="D57" s="326"/>
      <c r="E57" s="326"/>
      <c r="F57" s="326"/>
      <c r="G57" s="326"/>
      <c r="H57" s="326"/>
      <c r="I57" s="326"/>
      <c r="J57" s="261"/>
      <c r="K57" s="118" t="s">
        <v>220</v>
      </c>
      <c r="L57" s="87"/>
      <c r="N57" s="3"/>
      <c r="O57" s="3"/>
      <c r="P57" s="3"/>
      <c r="Q57" s="3"/>
      <c r="R57" s="3"/>
      <c r="S57" s="3"/>
      <c r="T57" s="3"/>
      <c r="U57" s="3"/>
      <c r="V57" s="3"/>
      <c r="X57" s="12"/>
      <c r="AA57" s="26"/>
      <c r="AC57" s="11"/>
      <c r="AE57" s="41"/>
      <c r="CM57" s="26"/>
      <c r="CN57" s="26"/>
      <c r="CO57" s="26"/>
      <c r="CP57" s="26"/>
    </row>
    <row r="58" spans="1:94" s="25" customFormat="1" ht="12.65" customHeight="1">
      <c r="A58" s="3"/>
      <c r="B58" s="47"/>
      <c r="C58" s="110"/>
      <c r="D58" s="110"/>
      <c r="E58" s="110"/>
      <c r="F58" s="110"/>
      <c r="G58" s="110"/>
      <c r="H58" s="110"/>
      <c r="I58" s="110"/>
      <c r="J58" s="110"/>
      <c r="K58" s="86"/>
      <c r="L58" s="87"/>
      <c r="N58" s="3"/>
      <c r="O58" s="3"/>
      <c r="P58" s="3"/>
      <c r="Q58" s="3"/>
      <c r="R58" s="3"/>
      <c r="S58" s="3"/>
      <c r="T58" s="3"/>
      <c r="U58" s="3"/>
      <c r="V58" s="3"/>
      <c r="X58" s="12"/>
      <c r="AA58" s="26"/>
      <c r="AC58" s="11"/>
      <c r="AE58" s="41"/>
      <c r="CM58" s="26"/>
      <c r="CN58" s="26"/>
      <c r="CO58" s="26"/>
      <c r="CP58" s="26"/>
    </row>
    <row r="59" spans="1:94" s="25" customFormat="1" ht="15" customHeight="1">
      <c r="A59" s="3"/>
      <c r="B59" s="47"/>
      <c r="C59" s="71" t="s">
        <v>244</v>
      </c>
      <c r="D59" s="64"/>
      <c r="E59" s="64"/>
      <c r="F59" s="325" t="s">
        <v>219</v>
      </c>
      <c r="G59" s="325"/>
      <c r="H59" s="64"/>
      <c r="I59" s="64"/>
      <c r="J59" s="64"/>
      <c r="K59" s="64"/>
      <c r="L59" s="50"/>
      <c r="N59" s="3"/>
      <c r="O59" s="3"/>
      <c r="P59" s="3"/>
      <c r="Q59" s="3"/>
      <c r="R59" s="3"/>
      <c r="S59" s="3"/>
      <c r="T59" s="3"/>
      <c r="U59" s="3"/>
      <c r="V59" s="3"/>
      <c r="X59" s="12"/>
      <c r="AA59" s="26"/>
      <c r="AC59" s="11"/>
      <c r="AE59" s="41"/>
      <c r="CM59" s="26"/>
      <c r="CN59" s="26"/>
      <c r="CO59" s="26"/>
      <c r="CP59" s="26"/>
    </row>
    <row r="60" spans="1:94" s="25" customFormat="1" ht="52" customHeight="1">
      <c r="A60" s="3"/>
      <c r="B60" s="47"/>
      <c r="C60" s="260" t="s">
        <v>245</v>
      </c>
      <c r="D60" s="326"/>
      <c r="E60" s="326"/>
      <c r="F60" s="326"/>
      <c r="G60" s="326"/>
      <c r="H60" s="326"/>
      <c r="I60" s="326"/>
      <c r="J60" s="261"/>
      <c r="K60" s="118" t="s">
        <v>220</v>
      </c>
      <c r="L60" s="50"/>
      <c r="N60" s="3"/>
      <c r="O60" s="3"/>
      <c r="P60" s="3"/>
      <c r="Q60" s="3"/>
      <c r="R60" s="3"/>
      <c r="S60" s="3"/>
      <c r="T60" s="3"/>
      <c r="U60" s="3"/>
      <c r="V60" s="3"/>
      <c r="X60" s="12"/>
      <c r="AA60" s="26"/>
      <c r="AC60" s="11"/>
      <c r="AE60" s="41"/>
      <c r="CM60" s="26"/>
      <c r="CN60" s="26"/>
      <c r="CO60" s="26"/>
      <c r="CP60" s="26"/>
    </row>
    <row r="61" spans="1:94" s="25" customFormat="1" ht="15" customHeight="1">
      <c r="A61" s="3"/>
      <c r="B61" s="47"/>
      <c r="C61" s="64"/>
      <c r="D61" s="64"/>
      <c r="E61" s="64"/>
      <c r="F61" s="64"/>
      <c r="G61" s="64"/>
      <c r="H61" s="64"/>
      <c r="I61" s="64"/>
      <c r="J61" s="64"/>
      <c r="K61" s="64"/>
      <c r="L61" s="50"/>
      <c r="N61" s="3"/>
      <c r="O61" s="3"/>
      <c r="P61" s="3"/>
      <c r="Q61" s="3"/>
      <c r="R61" s="3"/>
      <c r="S61" s="3"/>
      <c r="T61" s="3"/>
      <c r="U61" s="3"/>
      <c r="V61" s="3"/>
      <c r="X61" s="12"/>
      <c r="AA61" s="26"/>
      <c r="AC61" s="11"/>
      <c r="AE61" s="41"/>
      <c r="CM61" s="26"/>
      <c r="CN61" s="26"/>
      <c r="CO61" s="26"/>
      <c r="CP61" s="26"/>
    </row>
    <row r="62" spans="1:94" s="25" customFormat="1" ht="15" customHeight="1">
      <c r="A62" s="3"/>
      <c r="B62" s="47"/>
      <c r="C62" s="71" t="s">
        <v>127</v>
      </c>
      <c r="D62" s="64"/>
      <c r="E62" s="64"/>
      <c r="F62" s="325" t="s">
        <v>219</v>
      </c>
      <c r="G62" s="325"/>
      <c r="H62" s="64"/>
      <c r="I62" s="64"/>
      <c r="J62" s="64"/>
      <c r="K62" s="64"/>
      <c r="L62" s="50"/>
      <c r="N62" s="3"/>
      <c r="O62" s="3"/>
      <c r="P62" s="3"/>
      <c r="Q62" s="3"/>
      <c r="R62" s="3"/>
      <c r="S62" s="3"/>
      <c r="T62" s="3"/>
      <c r="U62" s="3"/>
      <c r="V62" s="3"/>
      <c r="X62" s="12"/>
      <c r="AA62" s="26"/>
      <c r="AC62" s="11"/>
      <c r="AE62" s="41"/>
      <c r="CM62" s="26"/>
      <c r="CN62" s="26"/>
      <c r="CO62" s="26"/>
      <c r="CP62" s="26"/>
    </row>
    <row r="63" spans="1:94" s="25" customFormat="1" ht="36" customHeight="1">
      <c r="A63" s="3"/>
      <c r="B63" s="47"/>
      <c r="C63" s="260" t="s">
        <v>246</v>
      </c>
      <c r="D63" s="326"/>
      <c r="E63" s="326"/>
      <c r="F63" s="326"/>
      <c r="G63" s="326"/>
      <c r="H63" s="326"/>
      <c r="I63" s="326"/>
      <c r="J63" s="261"/>
      <c r="K63" s="118" t="s">
        <v>220</v>
      </c>
      <c r="L63" s="50"/>
      <c r="N63" s="3"/>
      <c r="O63" s="3"/>
      <c r="P63" s="3"/>
      <c r="Q63" s="3"/>
      <c r="R63" s="3"/>
      <c r="S63" s="3"/>
      <c r="T63" s="3"/>
      <c r="U63" s="3"/>
      <c r="V63" s="3"/>
      <c r="X63" s="12"/>
      <c r="AA63" s="26"/>
      <c r="AC63" s="11"/>
      <c r="AE63" s="41"/>
      <c r="CM63" s="26"/>
      <c r="CN63" s="26"/>
      <c r="CO63" s="26"/>
      <c r="CP63" s="26"/>
    </row>
    <row r="64" spans="1:94" s="25" customFormat="1" ht="32.15" customHeight="1">
      <c r="A64" s="3"/>
      <c r="B64" s="47"/>
      <c r="C64" s="260" t="s">
        <v>247</v>
      </c>
      <c r="D64" s="326"/>
      <c r="E64" s="326"/>
      <c r="F64" s="326"/>
      <c r="G64" s="326"/>
      <c r="H64" s="326"/>
      <c r="I64" s="326"/>
      <c r="J64" s="261"/>
      <c r="K64" s="118" t="s">
        <v>220</v>
      </c>
      <c r="L64" s="50"/>
      <c r="N64" s="3"/>
      <c r="O64" s="3"/>
      <c r="P64" s="3"/>
      <c r="Q64" s="3"/>
      <c r="R64" s="3"/>
      <c r="S64" s="3"/>
      <c r="T64" s="3"/>
      <c r="U64" s="3"/>
      <c r="V64" s="3"/>
      <c r="X64" s="12"/>
      <c r="AA64" s="26"/>
      <c r="AC64" s="11"/>
      <c r="AE64" s="41"/>
      <c r="CM64" s="26"/>
      <c r="CN64" s="26"/>
      <c r="CO64" s="26"/>
      <c r="CP64" s="26"/>
    </row>
    <row r="65" spans="1:94" s="25" customFormat="1" ht="12.65" customHeight="1">
      <c r="A65" s="3"/>
      <c r="B65" s="47"/>
      <c r="C65" s="110"/>
      <c r="D65" s="110"/>
      <c r="E65" s="110"/>
      <c r="F65" s="110"/>
      <c r="G65" s="110"/>
      <c r="H65" s="110"/>
      <c r="I65" s="110"/>
      <c r="J65" s="110"/>
      <c r="K65" s="86"/>
      <c r="L65" s="87"/>
      <c r="N65" s="3"/>
      <c r="O65" s="3"/>
      <c r="P65" s="3"/>
      <c r="Q65" s="3"/>
      <c r="R65" s="3"/>
      <c r="S65" s="3"/>
      <c r="T65" s="3"/>
      <c r="U65" s="3"/>
      <c r="V65" s="3"/>
      <c r="X65" s="12"/>
      <c r="AA65" s="26"/>
      <c r="AC65" s="11"/>
      <c r="AE65" s="41"/>
      <c r="CM65" s="26"/>
      <c r="CN65" s="26"/>
      <c r="CO65" s="26"/>
      <c r="CP65" s="26"/>
    </row>
    <row r="66" spans="1:94" ht="24" customHeight="1">
      <c r="B66" s="47"/>
      <c r="C66" s="332" t="s">
        <v>52</v>
      </c>
      <c r="D66" s="333"/>
      <c r="E66" s="333"/>
      <c r="F66" s="333"/>
      <c r="G66" s="333"/>
      <c r="H66" s="333"/>
      <c r="I66" s="333"/>
      <c r="J66" s="333"/>
      <c r="K66" s="334"/>
      <c r="L66" s="87"/>
      <c r="X66" s="40" t="s">
        <v>218</v>
      </c>
      <c r="AA66" s="26" t="s">
        <v>131</v>
      </c>
      <c r="AC66" s="11" t="s">
        <v>50</v>
      </c>
      <c r="AE66" s="41"/>
    </row>
    <row r="67" spans="1:94" s="25" customFormat="1" ht="12.65" customHeight="1">
      <c r="A67" s="3"/>
      <c r="B67" s="47"/>
      <c r="C67" s="110"/>
      <c r="D67" s="110"/>
      <c r="E67" s="110"/>
      <c r="F67" s="110"/>
      <c r="G67" s="110"/>
      <c r="H67" s="110"/>
      <c r="I67" s="110"/>
      <c r="J67" s="110"/>
      <c r="K67" s="86"/>
      <c r="L67" s="87"/>
      <c r="N67" s="3"/>
      <c r="O67" s="3"/>
      <c r="P67" s="3"/>
      <c r="Q67" s="3"/>
      <c r="R67" s="3"/>
      <c r="S67" s="3"/>
      <c r="T67" s="3"/>
      <c r="U67" s="3"/>
      <c r="V67" s="3"/>
      <c r="X67" s="12"/>
      <c r="AA67" s="26"/>
      <c r="AC67" s="11"/>
      <c r="AE67" s="41"/>
      <c r="CM67" s="26"/>
      <c r="CN67" s="26"/>
      <c r="CO67" s="26"/>
      <c r="CP67" s="26"/>
    </row>
    <row r="68" spans="1:94" s="25" customFormat="1" ht="14.5" customHeight="1">
      <c r="A68" s="3"/>
      <c r="B68" s="47"/>
      <c r="C68" s="71" t="s">
        <v>248</v>
      </c>
      <c r="D68" s="71"/>
      <c r="E68" s="71"/>
      <c r="F68" s="325" t="s">
        <v>219</v>
      </c>
      <c r="G68" s="325"/>
      <c r="H68" s="64"/>
      <c r="I68" s="88"/>
      <c r="J68" s="88"/>
      <c r="K68" s="141" t="s">
        <v>220</v>
      </c>
      <c r="L68" s="89"/>
      <c r="N68" s="3"/>
      <c r="O68" s="3"/>
      <c r="P68" s="3"/>
      <c r="Q68" s="3"/>
      <c r="R68" s="3"/>
      <c r="S68" s="3"/>
      <c r="T68" s="3"/>
      <c r="U68" s="3"/>
      <c r="V68" s="3"/>
      <c r="X68" s="12"/>
      <c r="AA68" s="26"/>
      <c r="AC68" s="11"/>
      <c r="AE68" s="41"/>
      <c r="CM68" s="26"/>
      <c r="CN68" s="26"/>
      <c r="CO68" s="26"/>
      <c r="CP68" s="26"/>
    </row>
    <row r="69" spans="1:94" s="25" customFormat="1" ht="18.649999999999999" customHeight="1">
      <c r="A69" s="3"/>
      <c r="B69" s="47"/>
      <c r="C69" s="260" t="s">
        <v>249</v>
      </c>
      <c r="D69" s="326"/>
      <c r="E69" s="326"/>
      <c r="F69" s="326"/>
      <c r="G69" s="326"/>
      <c r="H69" s="326"/>
      <c r="I69" s="326"/>
      <c r="J69" s="261"/>
      <c r="K69" s="118" t="s">
        <v>220</v>
      </c>
      <c r="L69" s="50"/>
      <c r="N69" s="3"/>
      <c r="O69" s="3"/>
      <c r="P69" s="3"/>
      <c r="Q69" s="3"/>
      <c r="R69" s="3"/>
      <c r="S69" s="3"/>
      <c r="T69" s="3"/>
      <c r="U69" s="3"/>
      <c r="V69" s="3"/>
      <c r="X69" s="12"/>
      <c r="AA69" s="26"/>
      <c r="AC69" s="11"/>
      <c r="AE69" s="41"/>
      <c r="CM69" s="26"/>
      <c r="CN69" s="26"/>
      <c r="CO69" s="26"/>
      <c r="CP69" s="26"/>
    </row>
    <row r="70" spans="1:94" s="25" customFormat="1" ht="18.649999999999999" customHeight="1">
      <c r="A70" s="3"/>
      <c r="B70" s="47"/>
      <c r="C70" s="260" t="s">
        <v>250</v>
      </c>
      <c r="D70" s="326"/>
      <c r="E70" s="326"/>
      <c r="F70" s="326"/>
      <c r="G70" s="326"/>
      <c r="H70" s="326"/>
      <c r="I70" s="326"/>
      <c r="J70" s="261"/>
      <c r="K70" s="118" t="s">
        <v>220</v>
      </c>
      <c r="L70" s="50"/>
      <c r="N70" s="3"/>
      <c r="O70" s="3"/>
      <c r="P70" s="3"/>
      <c r="Q70" s="3"/>
      <c r="R70" s="3"/>
      <c r="S70" s="3"/>
      <c r="T70" s="3"/>
      <c r="U70" s="3"/>
      <c r="V70" s="3"/>
      <c r="X70" s="12"/>
      <c r="AA70" s="26"/>
      <c r="AC70" s="11"/>
      <c r="AE70" s="41"/>
      <c r="CM70" s="26"/>
      <c r="CN70" s="26"/>
      <c r="CO70" s="26"/>
      <c r="CP70" s="26"/>
    </row>
    <row r="71" spans="1:94" s="25" customFormat="1" ht="25" customHeight="1">
      <c r="A71" s="3"/>
      <c r="B71" s="47"/>
      <c r="C71" s="260" t="s">
        <v>251</v>
      </c>
      <c r="D71" s="326"/>
      <c r="E71" s="326"/>
      <c r="F71" s="326"/>
      <c r="G71" s="326"/>
      <c r="H71" s="326"/>
      <c r="I71" s="326"/>
      <c r="J71" s="261"/>
      <c r="K71" s="118" t="s">
        <v>220</v>
      </c>
      <c r="L71" s="50"/>
      <c r="N71" s="3"/>
      <c r="O71" s="3"/>
      <c r="P71" s="3"/>
      <c r="Q71" s="3"/>
      <c r="R71" s="3"/>
      <c r="S71" s="3"/>
      <c r="T71" s="3"/>
      <c r="U71" s="3"/>
      <c r="V71" s="3"/>
      <c r="X71" s="12"/>
      <c r="AA71" s="26"/>
      <c r="AC71" s="11"/>
      <c r="AE71" s="41"/>
      <c r="CM71" s="26"/>
      <c r="CN71" s="26"/>
      <c r="CO71" s="26"/>
      <c r="CP71" s="26"/>
    </row>
    <row r="72" spans="1:94" s="25" customFormat="1" ht="15" customHeight="1">
      <c r="A72" s="3"/>
      <c r="B72" s="47"/>
      <c r="C72" s="90"/>
      <c r="D72" s="64"/>
      <c r="E72" s="64"/>
      <c r="F72" s="64"/>
      <c r="G72" s="64"/>
      <c r="H72" s="64"/>
      <c r="I72" s="64"/>
      <c r="J72" s="64"/>
      <c r="K72" s="64"/>
      <c r="L72" s="50"/>
      <c r="N72" s="3"/>
      <c r="O72" s="3"/>
      <c r="P72" s="3"/>
      <c r="Q72" s="3"/>
      <c r="R72" s="3"/>
      <c r="S72" s="3"/>
      <c r="T72" s="3"/>
      <c r="U72" s="3"/>
      <c r="V72" s="3"/>
      <c r="X72" s="12"/>
      <c r="AA72" s="26"/>
      <c r="AC72" s="11"/>
      <c r="AE72" s="41"/>
      <c r="CM72" s="26"/>
      <c r="CN72" s="26"/>
      <c r="CO72" s="26"/>
      <c r="CP72" s="26"/>
    </row>
    <row r="73" spans="1:94" s="25" customFormat="1" ht="15" customHeight="1">
      <c r="A73" s="3"/>
      <c r="B73" s="47"/>
      <c r="C73" s="71" t="s">
        <v>68</v>
      </c>
      <c r="D73" s="64"/>
      <c r="E73" s="64"/>
      <c r="F73" s="325" t="s">
        <v>219</v>
      </c>
      <c r="G73" s="325"/>
      <c r="H73" s="64"/>
      <c r="I73" s="64"/>
      <c r="J73" s="64"/>
      <c r="K73" s="64"/>
      <c r="L73" s="50"/>
      <c r="N73" s="3"/>
      <c r="O73" s="3"/>
      <c r="P73" s="3"/>
      <c r="Q73" s="3"/>
      <c r="R73" s="3"/>
      <c r="S73" s="3"/>
      <c r="T73" s="3"/>
      <c r="U73" s="3"/>
      <c r="V73" s="3"/>
      <c r="X73" s="12"/>
      <c r="AA73" s="26"/>
      <c r="AC73" s="11"/>
      <c r="AE73" s="41"/>
      <c r="CM73" s="26"/>
      <c r="CN73" s="26"/>
      <c r="CO73" s="26"/>
      <c r="CP73" s="26"/>
    </row>
    <row r="74" spans="1:94" s="25" customFormat="1" ht="82" customHeight="1">
      <c r="A74" s="3"/>
      <c r="B74" s="47"/>
      <c r="C74" s="260" t="s">
        <v>252</v>
      </c>
      <c r="D74" s="326"/>
      <c r="E74" s="326"/>
      <c r="F74" s="326"/>
      <c r="G74" s="326"/>
      <c r="H74" s="326"/>
      <c r="I74" s="326"/>
      <c r="J74" s="261"/>
      <c r="K74" s="118" t="s">
        <v>220</v>
      </c>
      <c r="L74" s="50"/>
      <c r="N74" s="3"/>
      <c r="O74" s="3"/>
      <c r="P74" s="3"/>
      <c r="Q74" s="3"/>
      <c r="R74" s="3"/>
      <c r="S74" s="3"/>
      <c r="T74" s="3"/>
      <c r="U74" s="3"/>
      <c r="V74" s="3"/>
      <c r="X74" s="12"/>
      <c r="AA74" s="26"/>
      <c r="AC74" s="11"/>
      <c r="AE74" s="41"/>
      <c r="CM74" s="26"/>
      <c r="CN74" s="26"/>
      <c r="CO74" s="26"/>
      <c r="CP74" s="26"/>
    </row>
    <row r="75" spans="1:94" s="25" customFormat="1" ht="19.5" customHeight="1">
      <c r="A75" s="3"/>
      <c r="B75" s="47"/>
      <c r="C75" s="260" t="s">
        <v>253</v>
      </c>
      <c r="D75" s="326"/>
      <c r="E75" s="326"/>
      <c r="F75" s="326"/>
      <c r="G75" s="326"/>
      <c r="H75" s="326"/>
      <c r="I75" s="326"/>
      <c r="J75" s="261"/>
      <c r="K75" s="118" t="s">
        <v>220</v>
      </c>
      <c r="L75" s="50"/>
      <c r="N75" s="3"/>
      <c r="O75" s="3"/>
      <c r="P75" s="3"/>
      <c r="Q75" s="3"/>
      <c r="R75" s="3"/>
      <c r="S75" s="3"/>
      <c r="T75" s="3"/>
      <c r="U75" s="3"/>
      <c r="V75" s="3"/>
      <c r="X75" s="12"/>
      <c r="AA75" s="26"/>
      <c r="AC75" s="11"/>
      <c r="AE75" s="41"/>
      <c r="CM75" s="26"/>
      <c r="CN75" s="26"/>
      <c r="CO75" s="26"/>
      <c r="CP75" s="26"/>
    </row>
    <row r="76" spans="1:94" s="25" customFormat="1" ht="15" customHeight="1">
      <c r="A76" s="3"/>
      <c r="B76" s="47"/>
      <c r="C76" s="90"/>
      <c r="D76" s="64"/>
      <c r="E76" s="64"/>
      <c r="F76" s="64"/>
      <c r="G76" s="64"/>
      <c r="H76" s="64"/>
      <c r="I76" s="64"/>
      <c r="J76" s="64"/>
      <c r="K76" s="64"/>
      <c r="L76" s="50"/>
      <c r="N76" s="3"/>
      <c r="O76" s="3"/>
      <c r="P76" s="3"/>
      <c r="Q76" s="3"/>
      <c r="R76" s="3"/>
      <c r="S76" s="3"/>
      <c r="T76" s="3"/>
      <c r="U76" s="3"/>
      <c r="V76" s="3"/>
      <c r="X76" s="12"/>
      <c r="AA76" s="26"/>
      <c r="AC76" s="11"/>
      <c r="AE76" s="41"/>
      <c r="CM76" s="26"/>
      <c r="CN76" s="26"/>
      <c r="CO76" s="26"/>
      <c r="CP76" s="26"/>
    </row>
    <row r="77" spans="1:94" s="25" customFormat="1" ht="17.5" customHeight="1">
      <c r="A77" s="3"/>
      <c r="B77" s="47"/>
      <c r="C77" s="71" t="s">
        <v>254</v>
      </c>
      <c r="D77" s="64"/>
      <c r="E77" s="64"/>
      <c r="F77" s="325" t="s">
        <v>219</v>
      </c>
      <c r="G77" s="325"/>
      <c r="H77" s="64"/>
      <c r="I77" s="64"/>
      <c r="J77" s="64"/>
      <c r="K77" s="64"/>
      <c r="L77" s="50"/>
      <c r="N77" s="3"/>
      <c r="O77" s="3"/>
      <c r="P77" s="3"/>
      <c r="Q77" s="3"/>
      <c r="R77" s="3"/>
      <c r="S77" s="3"/>
      <c r="T77" s="3"/>
      <c r="U77" s="3"/>
      <c r="V77" s="3"/>
      <c r="X77" s="12"/>
      <c r="AA77" s="26"/>
      <c r="AC77" s="11"/>
      <c r="AE77" s="41"/>
      <c r="CM77" s="26"/>
      <c r="CN77" s="26"/>
      <c r="CO77" s="26"/>
      <c r="CP77" s="26"/>
    </row>
    <row r="78" spans="1:94" s="25" customFormat="1" ht="17.5" customHeight="1">
      <c r="A78" s="3"/>
      <c r="B78" s="47"/>
      <c r="C78" s="260" t="s">
        <v>255</v>
      </c>
      <c r="D78" s="326"/>
      <c r="E78" s="326"/>
      <c r="F78" s="326"/>
      <c r="G78" s="326"/>
      <c r="H78" s="326"/>
      <c r="I78" s="326"/>
      <c r="J78" s="261"/>
      <c r="K78" s="118" t="s">
        <v>220</v>
      </c>
      <c r="L78" s="50"/>
      <c r="N78" s="3"/>
      <c r="O78" s="3"/>
      <c r="P78" s="3"/>
      <c r="Q78" s="3"/>
      <c r="R78" s="3"/>
      <c r="S78" s="3"/>
      <c r="T78" s="3"/>
      <c r="U78" s="3"/>
      <c r="V78" s="3"/>
      <c r="X78" s="12"/>
      <c r="AA78" s="26"/>
      <c r="AC78" s="11"/>
      <c r="AE78" s="41"/>
      <c r="CM78" s="26"/>
      <c r="CN78" s="26"/>
      <c r="CO78" s="26"/>
      <c r="CP78" s="26"/>
    </row>
    <row r="79" spans="1:94" s="25" customFormat="1" ht="17.5" customHeight="1">
      <c r="A79" s="3"/>
      <c r="B79" s="47"/>
      <c r="C79" s="260" t="s">
        <v>256</v>
      </c>
      <c r="D79" s="326"/>
      <c r="E79" s="326"/>
      <c r="F79" s="326"/>
      <c r="G79" s="326"/>
      <c r="H79" s="326"/>
      <c r="I79" s="326"/>
      <c r="J79" s="261"/>
      <c r="K79" s="118" t="s">
        <v>220</v>
      </c>
      <c r="L79" s="50"/>
      <c r="N79" s="3"/>
      <c r="O79" s="3"/>
      <c r="P79" s="3"/>
      <c r="Q79" s="3"/>
      <c r="R79" s="3"/>
      <c r="S79" s="3"/>
      <c r="T79" s="3"/>
      <c r="U79" s="3"/>
      <c r="V79" s="3"/>
      <c r="X79" s="12"/>
      <c r="AA79" s="26"/>
      <c r="AC79" s="11"/>
      <c r="AE79" s="41"/>
      <c r="CM79" s="26"/>
      <c r="CN79" s="26"/>
      <c r="CO79" s="26"/>
      <c r="CP79" s="26"/>
    </row>
    <row r="80" spans="1:94" s="25" customFormat="1" ht="15" customHeight="1">
      <c r="A80" s="3"/>
      <c r="B80" s="47"/>
      <c r="C80" s="90"/>
      <c r="D80" s="64"/>
      <c r="E80" s="64"/>
      <c r="F80" s="64"/>
      <c r="G80" s="64"/>
      <c r="H80" s="64"/>
      <c r="I80" s="64"/>
      <c r="J80" s="64"/>
      <c r="K80" s="64"/>
      <c r="L80" s="50"/>
      <c r="N80" s="3"/>
      <c r="O80" s="3"/>
      <c r="P80" s="3"/>
      <c r="Q80" s="3"/>
      <c r="R80" s="3"/>
      <c r="S80" s="3"/>
      <c r="T80" s="3"/>
      <c r="U80" s="3"/>
      <c r="V80" s="3"/>
      <c r="X80" s="12"/>
      <c r="AA80" s="26"/>
      <c r="AC80" s="11"/>
      <c r="AE80" s="41"/>
      <c r="CM80" s="26"/>
      <c r="CN80" s="26"/>
      <c r="CO80" s="26"/>
      <c r="CP80" s="26"/>
    </row>
    <row r="81" spans="1:94" s="25" customFormat="1" ht="15" customHeight="1">
      <c r="A81" s="3"/>
      <c r="B81" s="47"/>
      <c r="C81" s="71" t="s">
        <v>78</v>
      </c>
      <c r="D81" s="64"/>
      <c r="E81" s="64"/>
      <c r="F81" s="325" t="s">
        <v>219</v>
      </c>
      <c r="G81" s="325"/>
      <c r="H81" s="64"/>
      <c r="I81" s="64"/>
      <c r="J81" s="64"/>
      <c r="K81" s="141"/>
      <c r="L81" s="50"/>
      <c r="N81" s="3"/>
      <c r="O81" s="3"/>
      <c r="P81" s="3"/>
      <c r="Q81" s="3"/>
      <c r="R81" s="3"/>
      <c r="S81" s="3"/>
      <c r="T81" s="3"/>
      <c r="U81" s="3"/>
      <c r="V81" s="3"/>
      <c r="X81" s="12"/>
      <c r="AA81" s="26"/>
      <c r="AC81" s="11"/>
      <c r="AE81" s="41"/>
      <c r="CM81" s="26"/>
      <c r="CN81" s="26"/>
      <c r="CO81" s="26"/>
      <c r="CP81" s="26"/>
    </row>
    <row r="82" spans="1:94" s="25" customFormat="1" ht="22" customHeight="1">
      <c r="A82" s="3"/>
      <c r="B82" s="47"/>
      <c r="C82" s="329" t="s">
        <v>257</v>
      </c>
      <c r="D82" s="330"/>
      <c r="E82" s="330"/>
      <c r="F82" s="330"/>
      <c r="G82" s="330"/>
      <c r="H82" s="330"/>
      <c r="I82" s="330"/>
      <c r="J82" s="331"/>
      <c r="K82" s="327" t="s">
        <v>220</v>
      </c>
      <c r="L82" s="50"/>
      <c r="N82" s="3"/>
      <c r="O82" s="3"/>
      <c r="P82" s="3"/>
      <c r="Q82" s="3"/>
      <c r="R82" s="3"/>
      <c r="S82" s="3"/>
      <c r="T82" s="3"/>
      <c r="U82" s="3"/>
      <c r="V82" s="3"/>
      <c r="X82" s="12"/>
      <c r="AA82" s="26"/>
      <c r="AC82" s="11"/>
      <c r="AE82" s="41"/>
      <c r="CM82" s="26"/>
      <c r="CN82" s="26"/>
      <c r="CO82" s="26"/>
      <c r="CP82" s="26"/>
    </row>
    <row r="83" spans="1:94" s="25" customFormat="1" ht="119.5" customHeight="1">
      <c r="A83" s="3"/>
      <c r="B83" s="47"/>
      <c r="C83" s="147" t="s">
        <v>258</v>
      </c>
      <c r="D83" s="148"/>
      <c r="E83" s="148" t="s">
        <v>259</v>
      </c>
      <c r="F83" s="148"/>
      <c r="G83" s="148"/>
      <c r="H83" s="148"/>
      <c r="I83" s="148"/>
      <c r="J83" s="149"/>
      <c r="K83" s="328"/>
      <c r="L83" s="50"/>
      <c r="N83" s="3"/>
      <c r="O83" s="3"/>
      <c r="P83" s="3"/>
      <c r="Q83" s="3"/>
      <c r="R83" s="3"/>
      <c r="S83" s="3"/>
      <c r="T83" s="3"/>
      <c r="U83" s="3"/>
      <c r="V83" s="3"/>
      <c r="X83" s="12"/>
      <c r="AA83" s="26"/>
      <c r="AC83" s="11"/>
      <c r="AE83" s="41"/>
      <c r="CM83" s="26"/>
      <c r="CN83" s="26"/>
      <c r="CO83" s="26"/>
      <c r="CP83" s="26"/>
    </row>
    <row r="84" spans="1:94" s="25" customFormat="1" ht="49.5" customHeight="1">
      <c r="A84" s="3"/>
      <c r="B84" s="47"/>
      <c r="C84" s="260" t="s">
        <v>260</v>
      </c>
      <c r="D84" s="326"/>
      <c r="E84" s="326"/>
      <c r="F84" s="326"/>
      <c r="G84" s="326"/>
      <c r="H84" s="326"/>
      <c r="I84" s="326"/>
      <c r="J84" s="261"/>
      <c r="K84" s="118" t="s">
        <v>220</v>
      </c>
      <c r="L84" s="50"/>
      <c r="N84" s="3"/>
      <c r="O84" s="3"/>
      <c r="P84" s="3"/>
      <c r="Q84" s="3"/>
      <c r="R84" s="3"/>
      <c r="S84" s="3"/>
      <c r="T84" s="3"/>
      <c r="U84" s="3"/>
      <c r="V84" s="3"/>
      <c r="X84" s="12"/>
      <c r="AA84" s="26"/>
      <c r="AC84" s="11"/>
      <c r="AE84" s="41"/>
      <c r="CM84" s="26"/>
      <c r="CN84" s="26"/>
      <c r="CO84" s="26"/>
      <c r="CP84" s="26"/>
    </row>
    <row r="85" spans="1:94" s="25" customFormat="1" ht="15" customHeight="1">
      <c r="A85" s="3"/>
      <c r="B85" s="47"/>
      <c r="C85" s="64"/>
      <c r="D85" s="64"/>
      <c r="E85" s="64"/>
      <c r="F85" s="64"/>
      <c r="G85" s="64"/>
      <c r="H85" s="64"/>
      <c r="I85" s="64"/>
      <c r="J85" s="64"/>
      <c r="K85" s="64"/>
      <c r="L85" s="50"/>
      <c r="N85" s="3"/>
      <c r="O85" s="3"/>
      <c r="P85" s="3"/>
      <c r="Q85" s="3"/>
      <c r="R85" s="3"/>
      <c r="S85" s="3"/>
      <c r="T85" s="3"/>
      <c r="U85" s="3"/>
      <c r="V85" s="3"/>
      <c r="X85" s="12"/>
      <c r="AA85" s="26"/>
      <c r="AC85" s="11"/>
      <c r="AE85" s="41"/>
      <c r="CM85" s="26"/>
      <c r="CN85" s="26"/>
      <c r="CO85" s="26"/>
      <c r="CP85" s="26"/>
    </row>
    <row r="86" spans="1:94" s="25" customFormat="1" ht="15" customHeight="1">
      <c r="A86" s="3"/>
      <c r="B86" s="47"/>
      <c r="C86" s="71" t="s">
        <v>480</v>
      </c>
      <c r="D86" s="64"/>
      <c r="E86" s="64"/>
      <c r="F86" s="325" t="s">
        <v>219</v>
      </c>
      <c r="G86" s="325"/>
      <c r="H86" s="64"/>
      <c r="I86" s="64"/>
      <c r="J86" s="64"/>
      <c r="K86" s="64"/>
      <c r="L86" s="50"/>
      <c r="N86" s="3"/>
      <c r="O86" s="3"/>
      <c r="P86" s="3"/>
      <c r="Q86" s="3"/>
      <c r="R86" s="3"/>
      <c r="S86" s="3"/>
      <c r="T86" s="3"/>
      <c r="U86" s="3"/>
      <c r="V86" s="3"/>
      <c r="X86" s="12"/>
      <c r="AA86" s="26"/>
      <c r="AC86" s="11"/>
      <c r="AE86" s="41"/>
      <c r="CM86" s="26"/>
      <c r="CN86" s="26"/>
      <c r="CO86" s="26"/>
      <c r="CP86" s="26"/>
    </row>
    <row r="87" spans="1:94" s="25" customFormat="1" ht="17.5" customHeight="1">
      <c r="A87" s="3"/>
      <c r="B87" s="47"/>
      <c r="C87" s="200" t="s">
        <v>479</v>
      </c>
      <c r="D87" s="336"/>
      <c r="E87" s="337"/>
      <c r="F87" s="337"/>
      <c r="G87" s="337"/>
      <c r="H87" s="337"/>
      <c r="I87" s="337"/>
      <c r="J87" s="337"/>
      <c r="K87" s="338"/>
      <c r="L87" s="50"/>
      <c r="N87" s="3"/>
      <c r="O87" s="3"/>
      <c r="P87" s="3"/>
      <c r="Q87" s="3"/>
      <c r="R87" s="3"/>
      <c r="S87" s="3"/>
      <c r="T87" s="3"/>
      <c r="U87" s="3"/>
      <c r="V87" s="3"/>
      <c r="X87" s="12"/>
      <c r="AA87" s="26"/>
      <c r="AC87" s="11"/>
      <c r="AE87" s="41"/>
      <c r="CM87" s="26"/>
      <c r="CN87" s="26"/>
      <c r="CO87" s="26"/>
      <c r="CP87" s="26"/>
    </row>
    <row r="88" spans="1:94" s="25" customFormat="1" ht="15" customHeight="1">
      <c r="A88" s="3"/>
      <c r="B88" s="47"/>
      <c r="C88" s="64"/>
      <c r="D88" s="64"/>
      <c r="E88" s="64"/>
      <c r="F88" s="64"/>
      <c r="G88" s="64"/>
      <c r="H88" s="64"/>
      <c r="I88" s="64"/>
      <c r="J88" s="64"/>
      <c r="K88" s="64"/>
      <c r="L88" s="50"/>
      <c r="N88" s="3"/>
      <c r="O88" s="3"/>
      <c r="P88" s="3"/>
      <c r="Q88" s="3"/>
      <c r="R88" s="3"/>
      <c r="S88" s="3"/>
      <c r="T88" s="3"/>
      <c r="U88" s="3"/>
      <c r="V88" s="3"/>
      <c r="X88" s="12"/>
      <c r="AA88" s="26"/>
      <c r="AC88" s="11"/>
      <c r="AE88" s="41"/>
      <c r="CM88" s="26"/>
      <c r="CN88" s="26"/>
      <c r="CO88" s="26"/>
      <c r="CP88" s="26"/>
    </row>
    <row r="89" spans="1:94" s="25" customFormat="1" ht="17.5" customHeight="1">
      <c r="A89" s="3"/>
      <c r="B89" s="47"/>
      <c r="C89" s="71" t="s">
        <v>87</v>
      </c>
      <c r="D89" s="64"/>
      <c r="E89" s="64"/>
      <c r="F89" s="325" t="s">
        <v>219</v>
      </c>
      <c r="G89" s="325"/>
      <c r="H89" s="64"/>
      <c r="I89" s="64"/>
      <c r="J89" s="64"/>
      <c r="K89" s="64"/>
      <c r="L89" s="50"/>
      <c r="N89" s="3"/>
      <c r="O89" s="3"/>
      <c r="P89" s="3"/>
      <c r="Q89" s="3"/>
      <c r="R89" s="3"/>
      <c r="S89" s="3"/>
      <c r="T89" s="3"/>
      <c r="U89" s="3"/>
      <c r="V89" s="3"/>
      <c r="X89" s="12"/>
      <c r="AA89" s="26"/>
      <c r="AC89" s="11"/>
      <c r="AE89" s="41"/>
      <c r="CM89" s="26"/>
      <c r="CN89" s="26"/>
      <c r="CO89" s="26"/>
      <c r="CP89" s="26"/>
    </row>
    <row r="90" spans="1:94" s="25" customFormat="1" ht="17.5" customHeight="1">
      <c r="A90" s="3"/>
      <c r="B90" s="47"/>
      <c r="C90" s="260" t="s">
        <v>261</v>
      </c>
      <c r="D90" s="326"/>
      <c r="E90" s="326"/>
      <c r="F90" s="326"/>
      <c r="G90" s="326"/>
      <c r="H90" s="326"/>
      <c r="I90" s="326"/>
      <c r="J90" s="261"/>
      <c r="K90" s="118" t="s">
        <v>220</v>
      </c>
      <c r="L90" s="50"/>
      <c r="N90" s="3"/>
      <c r="O90" s="3"/>
      <c r="P90" s="3"/>
      <c r="Q90" s="3"/>
      <c r="R90" s="3"/>
      <c r="S90" s="3"/>
      <c r="T90" s="3"/>
      <c r="U90" s="3"/>
      <c r="V90" s="3"/>
      <c r="X90" s="12"/>
      <c r="AA90" s="26"/>
      <c r="AC90" s="11"/>
      <c r="AE90" s="41"/>
      <c r="CM90" s="26"/>
      <c r="CN90" s="26"/>
      <c r="CO90" s="26"/>
      <c r="CP90" s="26"/>
    </row>
    <row r="91" spans="1:94" s="25" customFormat="1" ht="17.5" customHeight="1">
      <c r="A91" s="3"/>
      <c r="B91" s="47"/>
      <c r="C91" s="260" t="s">
        <v>262</v>
      </c>
      <c r="D91" s="326"/>
      <c r="E91" s="326"/>
      <c r="F91" s="326"/>
      <c r="G91" s="326"/>
      <c r="H91" s="326"/>
      <c r="I91" s="326"/>
      <c r="J91" s="261"/>
      <c r="K91" s="118" t="s">
        <v>220</v>
      </c>
      <c r="L91" s="50"/>
      <c r="N91" s="3"/>
      <c r="O91" s="3"/>
      <c r="P91" s="3"/>
      <c r="Q91" s="3"/>
      <c r="R91" s="3"/>
      <c r="S91" s="3"/>
      <c r="T91" s="3"/>
      <c r="U91" s="3"/>
      <c r="V91" s="3"/>
      <c r="X91" s="12"/>
      <c r="AA91" s="26"/>
      <c r="AC91" s="11"/>
      <c r="AE91" s="41"/>
      <c r="CM91" s="26"/>
      <c r="CN91" s="26"/>
      <c r="CO91" s="26"/>
      <c r="CP91" s="26"/>
    </row>
    <row r="92" spans="1:94" s="25" customFormat="1" ht="15" customHeight="1">
      <c r="A92" s="3"/>
      <c r="B92" s="47"/>
      <c r="C92" s="64"/>
      <c r="D92" s="64"/>
      <c r="E92" s="64"/>
      <c r="F92" s="64"/>
      <c r="G92" s="64"/>
      <c r="H92" s="64"/>
      <c r="I92" s="64"/>
      <c r="J92" s="64"/>
      <c r="K92" s="64"/>
      <c r="L92" s="50"/>
      <c r="N92" s="3"/>
      <c r="O92" s="3"/>
      <c r="P92" s="3"/>
      <c r="Q92" s="3"/>
      <c r="R92" s="3"/>
      <c r="S92" s="3"/>
      <c r="T92" s="3"/>
      <c r="U92" s="3"/>
      <c r="V92" s="3"/>
      <c r="X92" s="12"/>
      <c r="AA92" s="26"/>
      <c r="AC92" s="11"/>
      <c r="AE92" s="41"/>
      <c r="CM92" s="26"/>
      <c r="CN92" s="26"/>
      <c r="CO92" s="26"/>
      <c r="CP92" s="26"/>
    </row>
    <row r="93" spans="1:94" s="25" customFormat="1" ht="15" customHeight="1">
      <c r="A93" s="3"/>
      <c r="B93" s="47"/>
      <c r="C93" s="71" t="s">
        <v>263</v>
      </c>
      <c r="D93" s="64"/>
      <c r="E93" s="64"/>
      <c r="F93" s="325" t="s">
        <v>219</v>
      </c>
      <c r="G93" s="325"/>
      <c r="H93" s="64"/>
      <c r="I93" s="64"/>
      <c r="J93" s="64"/>
      <c r="K93" s="64"/>
      <c r="L93" s="50"/>
      <c r="N93" s="3"/>
      <c r="O93" s="3"/>
      <c r="P93" s="3"/>
      <c r="Q93" s="3"/>
      <c r="R93" s="3"/>
      <c r="S93" s="3"/>
      <c r="T93" s="3"/>
      <c r="U93" s="3"/>
      <c r="V93" s="3"/>
      <c r="X93" s="12"/>
      <c r="AA93" s="26"/>
      <c r="AC93" s="11"/>
      <c r="AE93" s="41"/>
      <c r="CM93" s="26"/>
      <c r="CN93" s="26"/>
      <c r="CO93" s="26"/>
      <c r="CP93" s="26"/>
    </row>
    <row r="94" spans="1:94" s="25" customFormat="1" ht="65.5" customHeight="1">
      <c r="A94" s="3"/>
      <c r="B94" s="47"/>
      <c r="C94" s="260" t="s">
        <v>264</v>
      </c>
      <c r="D94" s="326"/>
      <c r="E94" s="326"/>
      <c r="F94" s="326"/>
      <c r="G94" s="326"/>
      <c r="H94" s="326"/>
      <c r="I94" s="326"/>
      <c r="J94" s="261"/>
      <c r="K94" s="118" t="s">
        <v>220</v>
      </c>
      <c r="L94" s="50"/>
      <c r="N94" s="3"/>
      <c r="O94" s="3"/>
      <c r="P94" s="3"/>
      <c r="Q94" s="3"/>
      <c r="R94" s="3"/>
      <c r="S94" s="3"/>
      <c r="T94" s="3"/>
      <c r="U94" s="3"/>
      <c r="V94" s="3"/>
      <c r="X94" s="12"/>
      <c r="AA94" s="26"/>
      <c r="AC94" s="11"/>
      <c r="AE94" s="41"/>
      <c r="CM94" s="26"/>
      <c r="CN94" s="26"/>
      <c r="CO94" s="26"/>
      <c r="CP94" s="26"/>
    </row>
    <row r="95" spans="1:94" s="25" customFormat="1" ht="19" customHeight="1">
      <c r="A95" s="3"/>
      <c r="B95" s="47"/>
      <c r="C95" s="260" t="s">
        <v>265</v>
      </c>
      <c r="D95" s="326"/>
      <c r="E95" s="326"/>
      <c r="F95" s="326"/>
      <c r="G95" s="326"/>
      <c r="H95" s="326"/>
      <c r="I95" s="326"/>
      <c r="J95" s="261"/>
      <c r="K95" s="118" t="s">
        <v>220</v>
      </c>
      <c r="L95" s="50"/>
      <c r="N95" s="3"/>
      <c r="O95" s="3"/>
      <c r="P95" s="3"/>
      <c r="Q95" s="3"/>
      <c r="R95" s="3"/>
      <c r="S95" s="3"/>
      <c r="T95" s="3"/>
      <c r="U95" s="3"/>
      <c r="V95" s="3"/>
      <c r="X95" s="12"/>
      <c r="AA95" s="26"/>
      <c r="AC95" s="11"/>
      <c r="AE95" s="41"/>
      <c r="CM95" s="26"/>
      <c r="CN95" s="26"/>
      <c r="CO95" s="26"/>
      <c r="CP95" s="26"/>
    </row>
    <row r="96" spans="1:94" s="25" customFormat="1" ht="15" customHeight="1">
      <c r="A96" s="3"/>
      <c r="B96" s="47"/>
      <c r="C96" s="64"/>
      <c r="D96" s="64"/>
      <c r="E96" s="64"/>
      <c r="F96" s="64"/>
      <c r="G96" s="64"/>
      <c r="H96" s="64"/>
      <c r="I96" s="64"/>
      <c r="J96" s="64"/>
      <c r="K96" s="64"/>
      <c r="L96" s="50"/>
      <c r="N96" s="3"/>
      <c r="O96" s="3"/>
      <c r="P96" s="3"/>
      <c r="Q96" s="3"/>
      <c r="R96" s="3"/>
      <c r="S96" s="3"/>
      <c r="T96" s="3"/>
      <c r="U96" s="3"/>
      <c r="V96" s="3"/>
      <c r="X96" s="12"/>
      <c r="AA96" s="26"/>
      <c r="AC96" s="11"/>
      <c r="AE96" s="41"/>
      <c r="CM96" s="26"/>
      <c r="CN96" s="26"/>
      <c r="CO96" s="26"/>
      <c r="CP96" s="26"/>
    </row>
    <row r="97" spans="1:94" ht="15" customHeight="1">
      <c r="B97" s="47"/>
      <c r="C97" s="71" t="s">
        <v>117</v>
      </c>
      <c r="D97" s="64"/>
      <c r="E97" s="64"/>
      <c r="F97" s="325" t="s">
        <v>219</v>
      </c>
      <c r="G97" s="325"/>
      <c r="H97" s="64"/>
      <c r="I97" s="64"/>
      <c r="J97" s="64"/>
      <c r="K97" s="64"/>
      <c r="L97" s="50"/>
    </row>
    <row r="98" spans="1:94" ht="15" customHeight="1">
      <c r="B98" s="47"/>
      <c r="C98" s="260" t="s">
        <v>266</v>
      </c>
      <c r="D98" s="326"/>
      <c r="E98" s="326"/>
      <c r="F98" s="326"/>
      <c r="G98" s="326"/>
      <c r="H98" s="326"/>
      <c r="I98" s="326"/>
      <c r="J98" s="261"/>
      <c r="K98" s="118" t="s">
        <v>286</v>
      </c>
      <c r="L98" s="50"/>
    </row>
    <row r="99" spans="1:94" ht="15" customHeight="1">
      <c r="B99" s="47"/>
      <c r="C99" s="260" t="s">
        <v>267</v>
      </c>
      <c r="D99" s="326"/>
      <c r="E99" s="326"/>
      <c r="F99" s="326"/>
      <c r="G99" s="326"/>
      <c r="H99" s="326"/>
      <c r="I99" s="326"/>
      <c r="J99" s="261"/>
      <c r="K99" s="118" t="s">
        <v>286</v>
      </c>
      <c r="L99" s="50"/>
    </row>
    <row r="100" spans="1:94" ht="27" customHeight="1">
      <c r="B100" s="47"/>
      <c r="C100" s="260" t="s">
        <v>268</v>
      </c>
      <c r="D100" s="326"/>
      <c r="E100" s="326"/>
      <c r="F100" s="326"/>
      <c r="G100" s="326"/>
      <c r="H100" s="326"/>
      <c r="I100" s="326"/>
      <c r="J100" s="261"/>
      <c r="K100" s="118" t="s">
        <v>286</v>
      </c>
      <c r="L100" s="50"/>
    </row>
    <row r="101" spans="1:94" ht="17.149999999999999" customHeight="1">
      <c r="B101" s="47"/>
      <c r="C101" s="260" t="s">
        <v>269</v>
      </c>
      <c r="D101" s="326"/>
      <c r="E101" s="326"/>
      <c r="F101" s="326"/>
      <c r="G101" s="326"/>
      <c r="H101" s="326"/>
      <c r="I101" s="326"/>
      <c r="J101" s="261"/>
      <c r="K101" s="118" t="s">
        <v>286</v>
      </c>
      <c r="L101" s="50"/>
    </row>
    <row r="102" spans="1:94" s="25" customFormat="1" ht="15" customHeight="1">
      <c r="A102" s="3"/>
      <c r="B102" s="47"/>
      <c r="C102" s="64"/>
      <c r="D102" s="64"/>
      <c r="E102" s="64"/>
      <c r="F102" s="64"/>
      <c r="G102" s="64"/>
      <c r="H102" s="64"/>
      <c r="I102" s="64"/>
      <c r="J102" s="64"/>
      <c r="K102" s="64"/>
      <c r="L102" s="50"/>
      <c r="N102" s="3"/>
      <c r="O102" s="3"/>
      <c r="P102" s="3"/>
      <c r="Q102" s="3"/>
      <c r="R102" s="3"/>
      <c r="S102" s="3"/>
      <c r="T102" s="3"/>
      <c r="U102" s="3"/>
      <c r="V102" s="3"/>
      <c r="X102" s="12"/>
      <c r="AA102" s="26"/>
      <c r="AC102" s="11"/>
      <c r="AE102" s="41"/>
      <c r="CM102" s="26"/>
      <c r="CN102" s="26"/>
      <c r="CO102" s="26"/>
      <c r="CP102" s="26"/>
    </row>
    <row r="103" spans="1:94" s="25" customFormat="1" ht="17.5" customHeight="1">
      <c r="A103" s="3"/>
      <c r="B103" s="47"/>
      <c r="C103" s="71" t="s">
        <v>121</v>
      </c>
      <c r="D103" s="64"/>
      <c r="E103" s="64"/>
      <c r="F103" s="325" t="s">
        <v>219</v>
      </c>
      <c r="G103" s="325"/>
      <c r="H103" s="64"/>
      <c r="I103" s="64"/>
      <c r="J103" s="64"/>
      <c r="K103" s="64"/>
      <c r="L103" s="50"/>
      <c r="N103" s="3"/>
      <c r="O103" s="3"/>
      <c r="P103" s="3"/>
      <c r="Q103" s="3"/>
      <c r="R103" s="3"/>
      <c r="S103" s="3"/>
      <c r="T103" s="3"/>
      <c r="U103" s="3"/>
      <c r="V103" s="3"/>
      <c r="X103" s="12"/>
      <c r="AA103" s="26"/>
      <c r="AC103" s="11"/>
      <c r="AE103" s="41"/>
      <c r="CM103" s="26"/>
      <c r="CN103" s="26"/>
      <c r="CO103" s="26"/>
      <c r="CP103" s="26"/>
    </row>
    <row r="104" spans="1:94" s="25" customFormat="1" ht="163" customHeight="1">
      <c r="A104" s="3"/>
      <c r="B104" s="47"/>
      <c r="C104" s="260" t="s">
        <v>270</v>
      </c>
      <c r="D104" s="326"/>
      <c r="E104" s="326"/>
      <c r="F104" s="326"/>
      <c r="G104" s="326"/>
      <c r="H104" s="326"/>
      <c r="I104" s="326"/>
      <c r="J104" s="261"/>
      <c r="K104" s="118" t="s">
        <v>220</v>
      </c>
      <c r="L104" s="50"/>
      <c r="N104" s="3"/>
      <c r="O104" s="3"/>
      <c r="P104" s="3"/>
      <c r="Q104" s="3"/>
      <c r="R104" s="3"/>
      <c r="S104" s="3"/>
      <c r="T104" s="3"/>
      <c r="U104" s="3"/>
      <c r="V104" s="3"/>
      <c r="X104" s="12"/>
      <c r="AA104" s="26"/>
      <c r="AC104" s="11"/>
      <c r="AE104" s="41"/>
      <c r="CM104" s="26"/>
      <c r="CN104" s="26"/>
      <c r="CO104" s="26"/>
      <c r="CP104" s="26"/>
    </row>
    <row r="105" spans="1:94" s="25" customFormat="1" ht="156" customHeight="1">
      <c r="A105" s="3"/>
      <c r="B105" s="47"/>
      <c r="C105" s="260" t="s">
        <v>271</v>
      </c>
      <c r="D105" s="326"/>
      <c r="E105" s="326"/>
      <c r="F105" s="326"/>
      <c r="G105" s="326"/>
      <c r="H105" s="326"/>
      <c r="I105" s="326"/>
      <c r="J105" s="261"/>
      <c r="K105" s="118" t="s">
        <v>220</v>
      </c>
      <c r="L105" s="50"/>
      <c r="N105" s="3"/>
      <c r="O105" s="3"/>
      <c r="P105" s="3"/>
      <c r="Q105" s="3"/>
      <c r="R105" s="3"/>
      <c r="S105" s="3"/>
      <c r="T105" s="3"/>
      <c r="U105" s="3"/>
      <c r="V105" s="3"/>
      <c r="X105" s="12"/>
      <c r="AA105" s="26"/>
      <c r="AC105" s="11"/>
      <c r="AE105" s="41"/>
      <c r="CM105" s="26"/>
      <c r="CN105" s="26"/>
      <c r="CO105" s="26"/>
      <c r="CP105" s="26"/>
    </row>
    <row r="106" spans="1:94" s="25" customFormat="1" ht="7.5" customHeight="1" thickBot="1">
      <c r="A106" s="3"/>
      <c r="B106" s="2"/>
      <c r="C106" s="5"/>
      <c r="D106" s="5"/>
      <c r="E106" s="5"/>
      <c r="F106" s="5"/>
      <c r="G106" s="5"/>
      <c r="H106" s="5"/>
      <c r="I106" s="5"/>
      <c r="J106" s="5"/>
      <c r="K106" s="5"/>
      <c r="L106" s="4"/>
      <c r="N106" s="3"/>
      <c r="O106" s="3"/>
      <c r="P106" s="3"/>
      <c r="Q106" s="3"/>
      <c r="R106" s="3"/>
      <c r="S106" s="3"/>
      <c r="T106" s="3"/>
      <c r="U106" s="3"/>
      <c r="V106" s="3"/>
      <c r="X106" s="37" t="s">
        <v>272</v>
      </c>
      <c r="Y106" s="13">
        <v>39100301</v>
      </c>
      <c r="Z106" s="13"/>
      <c r="AA106" s="26" t="s">
        <v>273</v>
      </c>
      <c r="AE106" s="41"/>
      <c r="CM106" s="26"/>
      <c r="CN106" s="26"/>
      <c r="CO106" s="26"/>
      <c r="CP106" s="26"/>
    </row>
    <row r="107" spans="1:94" s="25" customFormat="1" ht="15" customHeight="1">
      <c r="A107" s="3"/>
      <c r="B107" s="32"/>
      <c r="C107" s="23"/>
      <c r="D107" s="23"/>
      <c r="E107" s="23"/>
      <c r="F107" s="23"/>
      <c r="G107" s="23"/>
      <c r="H107" s="1"/>
      <c r="I107" s="1"/>
      <c r="J107" s="1"/>
      <c r="K107" s="1"/>
      <c r="L107" s="3"/>
      <c r="N107" s="3"/>
      <c r="O107" s="3"/>
      <c r="P107" s="3"/>
      <c r="Q107" s="3"/>
      <c r="R107" s="3"/>
      <c r="S107" s="3"/>
      <c r="T107" s="3"/>
      <c r="U107" s="3"/>
      <c r="V107" s="3"/>
      <c r="X107" s="37" t="s">
        <v>274</v>
      </c>
      <c r="Y107" s="13">
        <v>39200301</v>
      </c>
      <c r="Z107" s="13"/>
      <c r="AA107" s="26" t="s">
        <v>275</v>
      </c>
      <c r="AE107" s="41"/>
      <c r="CM107" s="26"/>
      <c r="CN107" s="26"/>
      <c r="CO107" s="26"/>
      <c r="CP107" s="26"/>
    </row>
    <row r="108" spans="1:94" s="25" customFormat="1" ht="15" customHeight="1">
      <c r="A108" s="3"/>
      <c r="B108" s="32"/>
      <c r="C108" s="7"/>
      <c r="D108" s="23"/>
      <c r="E108" s="23"/>
      <c r="F108" s="23"/>
      <c r="G108" s="23"/>
      <c r="H108" s="1"/>
      <c r="I108" s="1"/>
      <c r="J108" s="1"/>
      <c r="K108" s="1"/>
      <c r="L108" s="3"/>
      <c r="N108" s="3"/>
      <c r="O108" s="3"/>
      <c r="P108" s="3"/>
      <c r="Q108" s="3"/>
      <c r="R108" s="3"/>
      <c r="S108" s="3"/>
      <c r="T108" s="3"/>
      <c r="U108" s="3"/>
      <c r="V108" s="3"/>
      <c r="X108" s="37" t="s">
        <v>166</v>
      </c>
      <c r="Y108" s="13">
        <v>39300301</v>
      </c>
      <c r="Z108" s="13"/>
      <c r="AA108" s="26" t="s">
        <v>167</v>
      </c>
      <c r="AE108" s="41"/>
      <c r="CM108" s="26"/>
      <c r="CN108" s="26"/>
      <c r="CO108" s="26"/>
      <c r="CP108" s="26"/>
    </row>
    <row r="109" spans="1:94" s="25" customFormat="1" ht="15" customHeight="1">
      <c r="A109" s="3"/>
      <c r="B109" s="32"/>
      <c r="C109" s="1"/>
      <c r="D109" s="1"/>
      <c r="E109" s="6"/>
      <c r="F109" s="1"/>
      <c r="G109" s="1"/>
      <c r="H109" s="1"/>
      <c r="I109" s="1"/>
      <c r="J109" s="1"/>
      <c r="K109" s="1"/>
      <c r="L109" s="3"/>
      <c r="N109" s="3"/>
      <c r="O109" s="3"/>
      <c r="P109" s="3"/>
      <c r="Q109" s="3"/>
      <c r="R109" s="3"/>
      <c r="S109" s="3"/>
      <c r="T109" s="3"/>
      <c r="U109" s="3"/>
      <c r="V109" s="3"/>
      <c r="X109" s="37" t="s">
        <v>168</v>
      </c>
      <c r="Y109" s="13">
        <v>39400301</v>
      </c>
      <c r="Z109" s="13"/>
      <c r="AA109" s="26" t="s">
        <v>169</v>
      </c>
      <c r="AE109" s="41"/>
      <c r="CM109" s="26"/>
      <c r="CN109" s="26"/>
      <c r="CO109" s="26"/>
      <c r="CP109" s="26"/>
    </row>
    <row r="110" spans="1:94" s="25" customFormat="1" ht="15" customHeight="1">
      <c r="A110" s="3"/>
      <c r="B110" s="32"/>
      <c r="C110" s="1"/>
      <c r="D110" s="1"/>
      <c r="E110" s="1"/>
      <c r="F110" s="1"/>
      <c r="G110" s="1"/>
      <c r="H110" s="1"/>
      <c r="I110" s="1"/>
      <c r="J110" s="1"/>
      <c r="K110" s="1"/>
      <c r="L110" s="3"/>
      <c r="N110" s="3"/>
      <c r="O110" s="3"/>
      <c r="P110" s="3"/>
      <c r="Q110" s="3"/>
      <c r="R110" s="3"/>
      <c r="S110" s="3"/>
      <c r="T110" s="3"/>
      <c r="U110" s="3"/>
      <c r="V110" s="3"/>
      <c r="X110" s="37" t="s">
        <v>170</v>
      </c>
      <c r="Y110" s="13">
        <v>39430108</v>
      </c>
      <c r="Z110" s="13"/>
      <c r="AA110" s="26" t="s">
        <v>171</v>
      </c>
      <c r="AE110" s="41"/>
      <c r="CM110" s="26"/>
      <c r="CN110" s="26"/>
      <c r="CO110" s="26"/>
      <c r="CP110" s="26"/>
    </row>
    <row r="111" spans="1:94" s="25" customFormat="1" ht="15" customHeight="1">
      <c r="A111" s="3"/>
      <c r="B111" s="32"/>
      <c r="C111" s="23"/>
      <c r="D111" s="23"/>
      <c r="E111" s="23"/>
      <c r="F111" s="23"/>
      <c r="G111" s="23"/>
      <c r="H111" s="1"/>
      <c r="I111" s="1"/>
      <c r="J111" s="1"/>
      <c r="K111" s="1"/>
      <c r="L111" s="3"/>
      <c r="N111" s="3"/>
      <c r="O111" s="3"/>
      <c r="P111" s="3"/>
      <c r="Q111" s="3"/>
      <c r="R111" s="3"/>
      <c r="S111" s="3"/>
      <c r="T111" s="3"/>
      <c r="U111" s="3"/>
      <c r="V111" s="3"/>
      <c r="X111" s="37" t="s">
        <v>172</v>
      </c>
      <c r="Y111" s="13">
        <v>39510708</v>
      </c>
      <c r="Z111" s="13"/>
      <c r="AA111" s="26" t="s">
        <v>173</v>
      </c>
      <c r="AE111" s="41"/>
      <c r="CM111" s="26"/>
      <c r="CN111" s="26"/>
      <c r="CO111" s="26"/>
      <c r="CP111" s="26"/>
    </row>
    <row r="112" spans="1:94" s="25" customFormat="1" ht="15" customHeight="1">
      <c r="A112" s="3"/>
      <c r="B112" s="32"/>
      <c r="C112" s="1"/>
      <c r="D112" s="1"/>
      <c r="E112" s="1"/>
      <c r="F112" s="1"/>
      <c r="G112" s="1"/>
      <c r="H112" s="1"/>
      <c r="I112" s="1"/>
      <c r="J112" s="1"/>
      <c r="K112" s="1"/>
      <c r="L112" s="3"/>
      <c r="N112" s="3"/>
      <c r="O112" s="3"/>
      <c r="P112" s="3"/>
      <c r="Q112" s="3"/>
      <c r="R112" s="3"/>
      <c r="S112" s="3"/>
      <c r="T112" s="3"/>
      <c r="U112" s="3"/>
      <c r="V112" s="3"/>
      <c r="X112" s="37" t="s">
        <v>174</v>
      </c>
      <c r="Y112" s="13">
        <v>39560301</v>
      </c>
      <c r="Z112" s="13"/>
      <c r="AA112" s="26" t="s">
        <v>175</v>
      </c>
      <c r="AE112" s="41"/>
      <c r="CM112" s="26"/>
      <c r="CN112" s="26"/>
      <c r="CO112" s="26"/>
      <c r="CP112" s="26"/>
    </row>
    <row r="113" spans="1:94" s="25" customFormat="1" ht="15" customHeight="1">
      <c r="A113" s="3"/>
      <c r="B113" s="32"/>
      <c r="C113" s="1"/>
      <c r="D113" s="1"/>
      <c r="E113" s="1"/>
      <c r="F113" s="1"/>
      <c r="G113" s="1"/>
      <c r="H113" s="1"/>
      <c r="I113" s="1"/>
      <c r="J113" s="1"/>
      <c r="K113" s="1"/>
      <c r="L113" s="3"/>
      <c r="N113" s="3"/>
      <c r="O113" s="3"/>
      <c r="P113" s="3"/>
      <c r="Q113" s="3"/>
      <c r="R113" s="3"/>
      <c r="S113" s="3"/>
      <c r="T113" s="3"/>
      <c r="U113" s="3"/>
      <c r="V113" s="3"/>
      <c r="X113" s="37" t="s">
        <v>176</v>
      </c>
      <c r="Y113" s="13">
        <v>39710808</v>
      </c>
      <c r="Z113" s="13"/>
      <c r="AA113" s="26" t="s">
        <v>177</v>
      </c>
      <c r="AE113" s="41"/>
      <c r="CM113" s="26"/>
      <c r="CN113" s="26"/>
      <c r="CO113" s="26"/>
      <c r="CP113" s="26"/>
    </row>
    <row r="114" spans="1:94" s="25" customFormat="1" ht="15" customHeight="1">
      <c r="A114" s="3"/>
      <c r="B114" s="32"/>
      <c r="C114" s="1"/>
      <c r="D114" s="1"/>
      <c r="E114" s="1"/>
      <c r="F114" s="1"/>
      <c r="G114" s="1"/>
      <c r="H114" s="1"/>
      <c r="I114" s="1"/>
      <c r="J114" s="1"/>
      <c r="K114" s="1"/>
      <c r="L114" s="3"/>
      <c r="N114" s="3"/>
      <c r="O114" s="3"/>
      <c r="P114" s="3"/>
      <c r="Q114" s="3"/>
      <c r="R114" s="3"/>
      <c r="S114" s="3"/>
      <c r="T114" s="3"/>
      <c r="U114" s="3"/>
      <c r="V114" s="3"/>
      <c r="X114" s="37" t="s">
        <v>178</v>
      </c>
      <c r="Y114" s="13">
        <v>39760301</v>
      </c>
      <c r="Z114" s="13"/>
      <c r="AA114" s="26" t="s">
        <v>179</v>
      </c>
      <c r="AE114" s="41"/>
      <c r="CM114" s="26"/>
      <c r="CN114" s="26"/>
      <c r="CO114" s="26"/>
      <c r="CP114" s="26"/>
    </row>
    <row r="115" spans="1:94" s="25" customFormat="1" ht="50.25" customHeight="1">
      <c r="A115" s="3"/>
      <c r="B115" s="32"/>
      <c r="C115" s="1"/>
      <c r="D115" s="1"/>
      <c r="E115" s="1"/>
      <c r="F115" s="1"/>
      <c r="G115" s="1"/>
      <c r="H115" s="1"/>
      <c r="I115" s="1"/>
      <c r="J115" s="1"/>
      <c r="K115" s="1"/>
      <c r="L115" s="3"/>
      <c r="N115" s="3"/>
      <c r="O115" s="3"/>
      <c r="P115" s="3"/>
      <c r="Q115" s="3"/>
      <c r="R115" s="3"/>
      <c r="S115" s="3"/>
      <c r="T115" s="3"/>
      <c r="U115" s="3"/>
      <c r="V115" s="3"/>
      <c r="X115" s="37" t="s">
        <v>180</v>
      </c>
      <c r="Y115" s="13">
        <v>39780301</v>
      </c>
      <c r="Z115" s="13"/>
      <c r="AA115" s="26" t="s">
        <v>181</v>
      </c>
      <c r="AE115" s="41"/>
      <c r="CM115" s="26"/>
      <c r="CN115" s="26"/>
      <c r="CO115" s="26"/>
      <c r="CP115" s="26"/>
    </row>
    <row r="116" spans="1:94" s="25" customFormat="1" ht="15" customHeight="1">
      <c r="A116" s="3"/>
      <c r="B116" s="3"/>
      <c r="C116" s="15"/>
      <c r="D116" s="1"/>
      <c r="E116" s="16"/>
      <c r="F116" s="1"/>
      <c r="G116" s="1"/>
      <c r="H116" s="1"/>
      <c r="I116" s="1"/>
      <c r="J116" s="1"/>
      <c r="K116" s="1"/>
      <c r="L116" s="3"/>
      <c r="N116" s="3"/>
      <c r="O116" s="3"/>
      <c r="P116" s="3"/>
      <c r="Q116" s="3"/>
      <c r="R116" s="3"/>
      <c r="S116" s="3"/>
      <c r="T116" s="3"/>
      <c r="U116" s="3"/>
      <c r="V116" s="3"/>
      <c r="X116" s="37" t="s">
        <v>182</v>
      </c>
      <c r="Y116" s="13">
        <v>39810301</v>
      </c>
      <c r="Z116" s="13"/>
      <c r="AA116" s="26" t="s">
        <v>183</v>
      </c>
      <c r="AE116" s="41"/>
      <c r="CM116" s="26"/>
      <c r="CN116" s="26"/>
      <c r="CO116" s="26"/>
      <c r="CP116" s="26"/>
    </row>
    <row r="117" spans="1:94" s="25" customFormat="1" ht="15" customHeight="1">
      <c r="A117" s="3"/>
      <c r="B117" s="3"/>
      <c r="C117" s="15"/>
      <c r="D117" s="1"/>
      <c r="E117" s="16"/>
      <c r="F117" s="1"/>
      <c r="G117" s="1"/>
      <c r="H117" s="1"/>
      <c r="I117" s="1"/>
      <c r="J117" s="1"/>
      <c r="K117" s="1"/>
      <c r="L117" s="3"/>
      <c r="N117" s="3"/>
      <c r="O117" s="3"/>
      <c r="P117" s="3"/>
      <c r="Q117" s="3"/>
      <c r="R117" s="3"/>
      <c r="S117" s="3"/>
      <c r="T117" s="3"/>
      <c r="U117" s="3"/>
      <c r="V117" s="3"/>
      <c r="X117" s="37" t="s">
        <v>184</v>
      </c>
      <c r="Y117" s="13">
        <v>39830301</v>
      </c>
      <c r="Z117" s="13"/>
      <c r="AA117" s="26" t="s">
        <v>185</v>
      </c>
      <c r="AE117" s="41"/>
      <c r="CM117" s="26"/>
      <c r="CN117" s="26"/>
      <c r="CO117" s="26"/>
      <c r="CP117" s="26"/>
    </row>
    <row r="118" spans="1:94" s="25" customFormat="1" ht="15" customHeight="1">
      <c r="A118" s="3"/>
      <c r="B118" s="3"/>
      <c r="C118" s="15"/>
      <c r="D118" s="1"/>
      <c r="E118" s="16"/>
      <c r="F118" s="1"/>
      <c r="G118" s="1"/>
      <c r="H118" s="1"/>
      <c r="I118" s="1"/>
      <c r="J118" s="1"/>
      <c r="K118" s="1"/>
      <c r="L118" s="3"/>
      <c r="N118" s="3"/>
      <c r="O118" s="3"/>
      <c r="P118" s="3"/>
      <c r="Q118" s="3"/>
      <c r="R118" s="3"/>
      <c r="S118" s="3"/>
      <c r="T118" s="3"/>
      <c r="U118" s="3"/>
      <c r="V118" s="3"/>
      <c r="X118" s="37" t="s">
        <v>186</v>
      </c>
      <c r="Y118" s="13">
        <v>39450108</v>
      </c>
      <c r="Z118" s="13"/>
      <c r="AA118" s="26" t="s">
        <v>187</v>
      </c>
      <c r="AE118" s="41"/>
      <c r="CM118" s="26"/>
      <c r="CN118" s="26"/>
      <c r="CO118" s="26"/>
      <c r="CP118" s="26"/>
    </row>
    <row r="119" spans="1:94" s="25" customFormat="1" ht="15" customHeight="1">
      <c r="A119" s="3"/>
      <c r="B119" s="3"/>
      <c r="C119" s="15"/>
      <c r="D119" s="1"/>
      <c r="E119" s="16"/>
      <c r="F119" s="1"/>
      <c r="G119" s="1"/>
      <c r="H119" s="1"/>
      <c r="I119" s="1"/>
      <c r="J119" s="1"/>
      <c r="K119" s="1"/>
      <c r="L119" s="3"/>
      <c r="N119" s="3"/>
      <c r="O119" s="3"/>
      <c r="P119" s="3"/>
      <c r="Q119" s="3"/>
      <c r="R119" s="3"/>
      <c r="S119" s="3"/>
      <c r="T119" s="3"/>
      <c r="U119" s="3"/>
      <c r="V119" s="3"/>
      <c r="X119" s="12" t="s">
        <v>188</v>
      </c>
      <c r="Y119" s="14"/>
      <c r="Z119" s="14"/>
      <c r="AA119" s="26" t="s">
        <v>189</v>
      </c>
      <c r="AE119" s="41"/>
      <c r="CM119" s="26"/>
      <c r="CN119" s="26"/>
      <c r="CO119" s="26"/>
      <c r="CP119" s="26"/>
    </row>
    <row r="120" spans="1:94" s="25" customFormat="1" ht="15" customHeight="1">
      <c r="A120" s="3"/>
      <c r="B120" s="3"/>
      <c r="C120" s="15"/>
      <c r="D120" s="1"/>
      <c r="E120" s="16"/>
      <c r="F120" s="1"/>
      <c r="G120" s="1"/>
      <c r="H120" s="1"/>
      <c r="I120" s="1"/>
      <c r="J120" s="1"/>
      <c r="K120" s="1"/>
      <c r="L120" s="3"/>
      <c r="N120" s="3"/>
      <c r="O120" s="3"/>
      <c r="P120" s="3"/>
      <c r="Q120" s="3"/>
      <c r="R120" s="3"/>
      <c r="S120" s="3"/>
      <c r="T120" s="3"/>
      <c r="U120" s="3"/>
      <c r="V120" s="3"/>
      <c r="AA120" s="26" t="s">
        <v>190</v>
      </c>
      <c r="AE120" s="41"/>
      <c r="CM120" s="26"/>
      <c r="CN120" s="26"/>
      <c r="CO120" s="26"/>
      <c r="CP120" s="26"/>
    </row>
    <row r="121" spans="1:94" s="25" customFormat="1" ht="15" customHeight="1">
      <c r="A121" s="3"/>
      <c r="B121" s="3"/>
      <c r="C121" s="15"/>
      <c r="D121" s="3"/>
      <c r="E121" s="16"/>
      <c r="F121" s="3"/>
      <c r="G121" s="3"/>
      <c r="H121" s="3"/>
      <c r="I121" s="3"/>
      <c r="J121" s="3"/>
      <c r="K121" s="3"/>
      <c r="L121" s="3"/>
      <c r="N121" s="3"/>
      <c r="O121" s="3"/>
      <c r="P121" s="3"/>
      <c r="Q121" s="3"/>
      <c r="R121" s="3"/>
      <c r="S121" s="3"/>
      <c r="T121" s="3"/>
      <c r="U121" s="3"/>
      <c r="V121" s="3"/>
      <c r="AA121" s="26" t="s">
        <v>191</v>
      </c>
      <c r="AE121" s="41"/>
      <c r="CM121" s="26"/>
      <c r="CN121" s="26"/>
      <c r="CO121" s="26"/>
      <c r="CP121" s="26"/>
    </row>
    <row r="122" spans="1:94" s="25" customFormat="1" ht="15" customHeight="1">
      <c r="A122" s="3"/>
      <c r="B122" s="3"/>
      <c r="C122" s="15"/>
      <c r="D122" s="3"/>
      <c r="E122" s="16"/>
      <c r="F122" s="3"/>
      <c r="G122" s="3"/>
      <c r="H122" s="3"/>
      <c r="I122" s="3"/>
      <c r="J122" s="3"/>
      <c r="K122" s="3"/>
      <c r="L122" s="3"/>
      <c r="N122" s="3"/>
      <c r="O122" s="3"/>
      <c r="P122" s="3"/>
      <c r="Q122" s="3"/>
      <c r="R122" s="3"/>
      <c r="S122" s="3"/>
      <c r="T122" s="3"/>
      <c r="U122" s="3"/>
      <c r="V122" s="3"/>
      <c r="AA122" s="26" t="s">
        <v>192</v>
      </c>
      <c r="AE122" s="41"/>
      <c r="CM122" s="26"/>
      <c r="CN122" s="26"/>
      <c r="CO122" s="26"/>
      <c r="CP122" s="26"/>
    </row>
    <row r="123" spans="1:94" s="25" customFormat="1" ht="15" customHeight="1">
      <c r="A123" s="3"/>
      <c r="B123" s="3"/>
      <c r="C123" s="15"/>
      <c r="D123" s="3"/>
      <c r="E123" s="16"/>
      <c r="F123" s="3"/>
      <c r="G123" s="3"/>
      <c r="H123" s="3"/>
      <c r="I123" s="3"/>
      <c r="J123" s="3"/>
      <c r="K123" s="3"/>
      <c r="L123" s="3"/>
      <c r="N123" s="3"/>
      <c r="O123" s="3"/>
      <c r="P123" s="3"/>
      <c r="Q123" s="3"/>
      <c r="R123" s="3"/>
      <c r="S123" s="3"/>
      <c r="T123" s="3"/>
      <c r="U123" s="3"/>
      <c r="V123" s="3"/>
      <c r="AA123" s="26" t="s">
        <v>193</v>
      </c>
      <c r="AE123" s="41"/>
      <c r="CM123" s="26"/>
      <c r="CN123" s="26"/>
      <c r="CO123" s="26"/>
      <c r="CP123" s="26"/>
    </row>
    <row r="124" spans="1:94" s="25" customFormat="1" ht="15" customHeight="1">
      <c r="A124" s="3"/>
      <c r="B124" s="3"/>
      <c r="C124" s="15"/>
      <c r="D124" s="3"/>
      <c r="E124" s="16"/>
      <c r="F124" s="3"/>
      <c r="G124" s="3"/>
      <c r="H124" s="3"/>
      <c r="I124" s="3"/>
      <c r="J124" s="3"/>
      <c r="K124" s="3"/>
      <c r="L124" s="3"/>
      <c r="N124" s="3"/>
      <c r="O124" s="3"/>
      <c r="P124" s="3"/>
      <c r="Q124" s="3"/>
      <c r="R124" s="3"/>
      <c r="S124" s="3"/>
      <c r="T124" s="3"/>
      <c r="U124" s="3"/>
      <c r="V124" s="3"/>
      <c r="AA124" s="26" t="s">
        <v>194</v>
      </c>
      <c r="AE124" s="41"/>
      <c r="CM124" s="26"/>
      <c r="CN124" s="26"/>
      <c r="CO124" s="26"/>
      <c r="CP124" s="26"/>
    </row>
    <row r="125" spans="1:94" s="25" customFormat="1" ht="15" customHeight="1">
      <c r="A125" s="3"/>
      <c r="B125" s="3"/>
      <c r="C125" s="15"/>
      <c r="D125" s="3"/>
      <c r="E125" s="16"/>
      <c r="F125" s="3"/>
      <c r="G125" s="3"/>
      <c r="H125" s="3"/>
      <c r="I125" s="3"/>
      <c r="J125" s="3"/>
      <c r="K125" s="3"/>
      <c r="L125" s="3"/>
      <c r="N125" s="3"/>
      <c r="O125" s="3"/>
      <c r="P125" s="3"/>
      <c r="Q125" s="3"/>
      <c r="R125" s="3"/>
      <c r="S125" s="3"/>
      <c r="T125" s="3"/>
      <c r="U125" s="3"/>
      <c r="V125" s="3"/>
      <c r="AA125" s="26" t="s">
        <v>195</v>
      </c>
      <c r="AE125" s="41"/>
      <c r="CM125" s="26"/>
      <c r="CN125" s="26"/>
      <c r="CO125" s="26"/>
      <c r="CP125" s="26"/>
    </row>
    <row r="126" spans="1:94" s="25" customFormat="1" ht="15" customHeight="1">
      <c r="A126" s="3"/>
      <c r="B126" s="3"/>
      <c r="C126" s="15"/>
      <c r="D126" s="3"/>
      <c r="E126" s="16"/>
      <c r="F126" s="3"/>
      <c r="G126" s="3"/>
      <c r="H126" s="3"/>
      <c r="I126" s="3"/>
      <c r="J126" s="3"/>
      <c r="K126" s="3"/>
      <c r="L126" s="3"/>
      <c r="N126" s="3"/>
      <c r="O126" s="3"/>
      <c r="P126" s="3"/>
      <c r="Q126" s="3"/>
      <c r="R126" s="3"/>
      <c r="S126" s="3"/>
      <c r="T126" s="3"/>
      <c r="U126" s="3"/>
      <c r="V126" s="3"/>
      <c r="AA126" s="26" t="s">
        <v>196</v>
      </c>
      <c r="AE126" s="41"/>
      <c r="CM126" s="26"/>
      <c r="CN126" s="26"/>
      <c r="CO126" s="26"/>
      <c r="CP126" s="26"/>
    </row>
    <row r="127" spans="1:94" s="25" customFormat="1" ht="15" customHeight="1">
      <c r="A127" s="3"/>
      <c r="B127" s="3"/>
      <c r="C127" s="15"/>
      <c r="D127" s="3"/>
      <c r="E127" s="16"/>
      <c r="F127" s="3"/>
      <c r="G127" s="3"/>
      <c r="H127" s="3"/>
      <c r="I127" s="3"/>
      <c r="J127" s="3"/>
      <c r="K127" s="3"/>
      <c r="L127" s="3"/>
      <c r="N127" s="3"/>
      <c r="O127" s="3"/>
      <c r="P127" s="3"/>
      <c r="Q127" s="3"/>
      <c r="R127" s="3"/>
      <c r="S127" s="3"/>
      <c r="T127" s="3"/>
      <c r="U127" s="3"/>
      <c r="V127" s="3"/>
      <c r="AA127" s="26" t="s">
        <v>197</v>
      </c>
      <c r="AE127" s="41"/>
      <c r="CM127" s="26"/>
      <c r="CN127" s="26"/>
      <c r="CO127" s="26"/>
      <c r="CP127" s="26"/>
    </row>
    <row r="128" spans="1:94" s="25" customFormat="1" ht="15" customHeight="1">
      <c r="A128" s="3"/>
      <c r="B128" s="3"/>
      <c r="C128" s="15"/>
      <c r="D128" s="3"/>
      <c r="E128" s="16"/>
      <c r="F128" s="3"/>
      <c r="G128" s="3"/>
      <c r="H128" s="3"/>
      <c r="I128" s="3"/>
      <c r="J128" s="3"/>
      <c r="K128" s="3"/>
      <c r="L128" s="3"/>
      <c r="N128" s="3"/>
      <c r="O128" s="3"/>
      <c r="P128" s="3"/>
      <c r="Q128" s="3"/>
      <c r="R128" s="3"/>
      <c r="S128" s="3"/>
      <c r="T128" s="3"/>
      <c r="U128" s="3"/>
      <c r="V128" s="3"/>
      <c r="AA128" s="26" t="s">
        <v>198</v>
      </c>
      <c r="AE128" s="41"/>
      <c r="CM128" s="26"/>
      <c r="CN128" s="26"/>
      <c r="CO128" s="26"/>
      <c r="CP128" s="26"/>
    </row>
    <row r="129" spans="1:94" s="25" customFormat="1" ht="15" customHeight="1">
      <c r="A129" s="3"/>
      <c r="B129" s="3"/>
      <c r="C129" s="15"/>
      <c r="D129" s="3"/>
      <c r="E129" s="16"/>
      <c r="F129" s="3"/>
      <c r="G129" s="3"/>
      <c r="H129" s="3"/>
      <c r="I129" s="3"/>
      <c r="J129" s="3"/>
      <c r="K129" s="3"/>
      <c r="L129" s="3"/>
      <c r="N129" s="3"/>
      <c r="O129" s="3"/>
      <c r="P129" s="3"/>
      <c r="Q129" s="3"/>
      <c r="R129" s="3"/>
      <c r="S129" s="3"/>
      <c r="T129" s="3"/>
      <c r="U129" s="3"/>
      <c r="V129" s="3"/>
      <c r="AA129" s="26" t="s">
        <v>199</v>
      </c>
      <c r="CM129" s="26"/>
      <c r="CN129" s="26"/>
      <c r="CO129" s="26"/>
      <c r="CP129" s="26"/>
    </row>
    <row r="130" spans="1:94" s="25" customFormat="1" ht="15" customHeight="1">
      <c r="A130" s="3"/>
      <c r="B130" s="3"/>
      <c r="C130" s="15"/>
      <c r="D130" s="3"/>
      <c r="E130" s="16"/>
      <c r="F130" s="3"/>
      <c r="G130" s="3"/>
      <c r="H130" s="3"/>
      <c r="I130" s="3"/>
      <c r="J130" s="3"/>
      <c r="K130" s="3"/>
      <c r="L130" s="3"/>
      <c r="N130" s="3"/>
      <c r="O130" s="3"/>
      <c r="P130" s="3"/>
      <c r="Q130" s="3"/>
      <c r="R130" s="3"/>
      <c r="S130" s="3"/>
      <c r="T130" s="3"/>
      <c r="U130" s="3"/>
      <c r="V130" s="3"/>
      <c r="AA130" s="26" t="s">
        <v>200</v>
      </c>
      <c r="CM130" s="26"/>
      <c r="CN130" s="26"/>
      <c r="CO130" s="26"/>
      <c r="CP130" s="26"/>
    </row>
    <row r="131" spans="1:94" s="25" customFormat="1" ht="15" customHeight="1">
      <c r="A131" s="3"/>
      <c r="B131" s="3"/>
      <c r="C131" s="15"/>
      <c r="D131" s="3"/>
      <c r="E131" s="16"/>
      <c r="F131" s="3"/>
      <c r="G131" s="3"/>
      <c r="H131" s="3"/>
      <c r="I131" s="3"/>
      <c r="J131" s="3"/>
      <c r="K131" s="3"/>
      <c r="L131" s="3"/>
      <c r="N131" s="3"/>
      <c r="O131" s="3"/>
      <c r="P131" s="3"/>
      <c r="Q131" s="3"/>
      <c r="R131" s="3"/>
      <c r="S131" s="3"/>
      <c r="T131" s="3"/>
      <c r="U131" s="3"/>
      <c r="V131" s="3"/>
      <c r="AA131" s="26" t="s">
        <v>201</v>
      </c>
      <c r="CM131" s="26"/>
      <c r="CN131" s="26"/>
      <c r="CO131" s="26"/>
      <c r="CP131" s="26"/>
    </row>
    <row r="132" spans="1:94" s="25" customFormat="1" ht="15" customHeight="1">
      <c r="A132" s="3"/>
      <c r="B132" s="3"/>
      <c r="C132" s="15"/>
      <c r="D132" s="3"/>
      <c r="E132" s="16"/>
      <c r="F132" s="3"/>
      <c r="G132" s="3"/>
      <c r="H132" s="3"/>
      <c r="I132" s="3"/>
      <c r="J132" s="3"/>
      <c r="K132" s="3"/>
      <c r="L132" s="3"/>
      <c r="N132" s="3"/>
      <c r="O132" s="3"/>
      <c r="P132" s="3"/>
      <c r="Q132" s="3"/>
      <c r="R132" s="3"/>
      <c r="S132" s="3"/>
      <c r="T132" s="3"/>
      <c r="U132" s="3"/>
      <c r="V132" s="3"/>
      <c r="AA132" s="26" t="s">
        <v>202</v>
      </c>
      <c r="CM132" s="26"/>
      <c r="CN132" s="26"/>
      <c r="CO132" s="26"/>
      <c r="CP132" s="26"/>
    </row>
    <row r="133" spans="1:94" s="25" customFormat="1" ht="15" customHeight="1">
      <c r="A133" s="3"/>
      <c r="B133" s="3"/>
      <c r="C133" s="15"/>
      <c r="D133" s="3"/>
      <c r="E133" s="16"/>
      <c r="F133" s="3"/>
      <c r="G133" s="3"/>
      <c r="H133" s="3"/>
      <c r="I133" s="3"/>
      <c r="J133" s="3"/>
      <c r="K133" s="3"/>
      <c r="L133" s="3"/>
      <c r="N133" s="3"/>
      <c r="O133" s="3"/>
      <c r="P133" s="3"/>
      <c r="Q133" s="3"/>
      <c r="R133" s="3"/>
      <c r="S133" s="3"/>
      <c r="T133" s="3"/>
      <c r="U133" s="3"/>
      <c r="V133" s="3"/>
      <c r="AA133" s="26" t="s">
        <v>203</v>
      </c>
      <c r="CM133" s="26"/>
      <c r="CN133" s="26"/>
      <c r="CO133" s="26"/>
      <c r="CP133" s="26"/>
    </row>
    <row r="134" spans="1:94" s="25" customFormat="1" ht="15" customHeight="1">
      <c r="A134" s="3"/>
      <c r="B134" s="3"/>
      <c r="C134" s="15"/>
      <c r="D134" s="3"/>
      <c r="E134" s="16"/>
      <c r="F134" s="3"/>
      <c r="G134" s="3"/>
      <c r="H134" s="3"/>
      <c r="I134" s="3"/>
      <c r="J134" s="3"/>
      <c r="K134" s="3"/>
      <c r="L134" s="3"/>
      <c r="N134" s="3"/>
      <c r="O134" s="3"/>
      <c r="P134" s="3"/>
      <c r="Q134" s="3"/>
      <c r="R134" s="3"/>
      <c r="S134" s="3"/>
      <c r="T134" s="3"/>
      <c r="U134" s="3"/>
      <c r="V134" s="3"/>
      <c r="AA134" s="26" t="s">
        <v>204</v>
      </c>
      <c r="CM134" s="26"/>
      <c r="CN134" s="26"/>
      <c r="CO134" s="26"/>
      <c r="CP134" s="26"/>
    </row>
    <row r="135" spans="1:94" s="25" customFormat="1" ht="15" customHeight="1">
      <c r="A135" s="3"/>
      <c r="B135" s="3"/>
      <c r="C135" s="15"/>
      <c r="D135" s="3"/>
      <c r="E135" s="16"/>
      <c r="F135" s="3"/>
      <c r="G135" s="3"/>
      <c r="H135" s="3"/>
      <c r="I135" s="3"/>
      <c r="J135" s="3"/>
      <c r="K135" s="3"/>
      <c r="L135" s="3"/>
      <c r="N135" s="3"/>
      <c r="O135" s="3"/>
      <c r="P135" s="3"/>
      <c r="Q135" s="3"/>
      <c r="R135" s="3"/>
      <c r="S135" s="3"/>
      <c r="T135" s="3"/>
      <c r="U135" s="3"/>
      <c r="V135" s="3"/>
      <c r="AA135" s="26" t="s">
        <v>205</v>
      </c>
      <c r="CM135" s="26"/>
      <c r="CN135" s="26"/>
      <c r="CO135" s="26"/>
      <c r="CP135" s="26"/>
    </row>
    <row r="136" spans="1:94" ht="15" customHeight="1">
      <c r="B136" s="3"/>
      <c r="C136" s="15"/>
      <c r="D136" s="3"/>
      <c r="E136" s="16"/>
      <c r="F136" s="3"/>
      <c r="G136" s="3"/>
      <c r="H136" s="3"/>
      <c r="I136" s="3"/>
      <c r="J136" s="3"/>
      <c r="K136" s="3"/>
      <c r="AA136" s="26" t="s">
        <v>206</v>
      </c>
    </row>
    <row r="137" spans="1:94" ht="15" customHeight="1">
      <c r="B137" s="3"/>
      <c r="C137" s="15"/>
      <c r="D137" s="3"/>
      <c r="E137" s="16"/>
      <c r="F137" s="3"/>
      <c r="G137" s="3"/>
      <c r="H137" s="3"/>
      <c r="I137" s="3"/>
      <c r="J137" s="3"/>
      <c r="K137" s="3"/>
      <c r="AA137" s="26" t="s">
        <v>207</v>
      </c>
    </row>
    <row r="138" spans="1:94" ht="15" customHeight="1">
      <c r="B138" s="3"/>
      <c r="C138" s="15"/>
      <c r="D138" s="3"/>
      <c r="E138" s="16"/>
      <c r="F138" s="3"/>
      <c r="G138" s="3"/>
      <c r="H138" s="3"/>
      <c r="I138" s="3"/>
      <c r="J138" s="3"/>
      <c r="K138" s="3"/>
      <c r="AA138" s="26" t="s">
        <v>208</v>
      </c>
    </row>
    <row r="139" spans="1:94" ht="15" customHeight="1">
      <c r="B139" s="3"/>
      <c r="C139" s="15"/>
      <c r="D139" s="3"/>
      <c r="E139" s="16"/>
      <c r="F139" s="3"/>
      <c r="G139" s="3"/>
      <c r="H139" s="3"/>
      <c r="I139" s="3"/>
      <c r="J139" s="3"/>
      <c r="K139" s="3"/>
      <c r="AA139" s="12" t="s">
        <v>188</v>
      </c>
    </row>
    <row r="140" spans="1:94" ht="15" customHeight="1">
      <c r="B140" s="3"/>
      <c r="C140" s="15"/>
      <c r="D140" s="3"/>
      <c r="E140" s="16"/>
      <c r="F140" s="3"/>
      <c r="G140" s="3"/>
      <c r="H140" s="3"/>
      <c r="I140" s="3"/>
      <c r="J140" s="3"/>
      <c r="K140" s="3"/>
    </row>
    <row r="141" spans="1:94" ht="15" customHeight="1">
      <c r="B141" s="3"/>
      <c r="C141" s="15"/>
      <c r="D141" s="3"/>
      <c r="E141" s="16"/>
      <c r="F141" s="3"/>
      <c r="G141" s="3"/>
      <c r="H141" s="3"/>
      <c r="I141" s="3"/>
      <c r="J141" s="3"/>
      <c r="K141" s="3"/>
    </row>
    <row r="142" spans="1:94" ht="15" customHeight="1">
      <c r="B142" s="3"/>
      <c r="C142" s="15"/>
      <c r="D142" s="3"/>
      <c r="E142" s="16"/>
      <c r="F142" s="3"/>
      <c r="G142" s="3"/>
      <c r="H142" s="3"/>
      <c r="I142" s="3"/>
      <c r="J142" s="3"/>
      <c r="K142" s="3"/>
    </row>
    <row r="143" spans="1:94" ht="15" customHeight="1">
      <c r="B143" s="3"/>
      <c r="C143" s="15"/>
      <c r="D143" s="3"/>
      <c r="E143" s="16"/>
      <c r="F143" s="3"/>
      <c r="G143" s="3"/>
      <c r="H143" s="3"/>
      <c r="I143" s="3"/>
      <c r="J143" s="3"/>
      <c r="K143" s="3"/>
    </row>
    <row r="144" spans="1:94" ht="15" customHeight="1">
      <c r="B144" s="3"/>
      <c r="C144" s="15"/>
      <c r="D144" s="3"/>
      <c r="E144" s="16"/>
      <c r="F144" s="3"/>
      <c r="G144" s="3"/>
      <c r="H144" s="3"/>
      <c r="I144" s="3"/>
      <c r="J144" s="3"/>
      <c r="K144" s="3"/>
    </row>
    <row r="145" spans="1:94" ht="15" customHeight="1">
      <c r="B145" s="3"/>
      <c r="C145" s="15"/>
      <c r="D145" s="3"/>
      <c r="E145" s="16"/>
      <c r="F145" s="3"/>
      <c r="G145" s="3"/>
      <c r="H145" s="3"/>
      <c r="I145" s="3"/>
      <c r="J145" s="3"/>
      <c r="K145" s="3"/>
    </row>
    <row r="146" spans="1:94" ht="15" customHeight="1">
      <c r="B146" s="3"/>
      <c r="C146" s="15"/>
      <c r="D146" s="3"/>
      <c r="E146" s="3"/>
      <c r="F146" s="3"/>
      <c r="G146" s="3"/>
      <c r="H146" s="3"/>
      <c r="I146" s="3"/>
      <c r="J146" s="3"/>
      <c r="K146" s="3"/>
    </row>
    <row r="147" spans="1:94" ht="15" customHeight="1">
      <c r="B147" s="3"/>
      <c r="C147" s="15"/>
      <c r="D147" s="3"/>
      <c r="E147" s="3"/>
      <c r="F147" s="3"/>
      <c r="G147" s="3"/>
      <c r="H147" s="3"/>
      <c r="I147" s="3"/>
      <c r="J147" s="3"/>
      <c r="K147" s="3"/>
    </row>
    <row r="148" spans="1:94" s="25" customFormat="1" ht="15" customHeight="1">
      <c r="A148" s="3"/>
      <c r="B148" s="3"/>
      <c r="C148" s="15"/>
      <c r="D148" s="3"/>
      <c r="E148" s="3"/>
      <c r="F148" s="3"/>
      <c r="G148" s="3"/>
      <c r="H148" s="3"/>
      <c r="I148" s="3"/>
      <c r="J148" s="3"/>
      <c r="K148" s="3"/>
      <c r="L148" s="3"/>
      <c r="N148" s="3"/>
      <c r="O148" s="3"/>
      <c r="P148" s="3"/>
      <c r="Q148" s="3"/>
      <c r="R148" s="3"/>
      <c r="S148" s="3"/>
      <c r="T148" s="3"/>
      <c r="U148" s="3"/>
      <c r="V148" s="3"/>
      <c r="AA148" s="8"/>
      <c r="CM148" s="26"/>
      <c r="CN148" s="26"/>
      <c r="CO148" s="26"/>
      <c r="CP148" s="26"/>
    </row>
    <row r="149" spans="1:94" s="25" customFormat="1" ht="15" customHeight="1">
      <c r="A149" s="3"/>
      <c r="B149" s="3"/>
      <c r="C149" s="15"/>
      <c r="D149" s="3"/>
      <c r="E149" s="3"/>
      <c r="F149" s="3"/>
      <c r="G149" s="3"/>
      <c r="H149" s="3"/>
      <c r="I149" s="3"/>
      <c r="J149" s="3"/>
      <c r="K149" s="3"/>
      <c r="L149" s="3"/>
      <c r="N149" s="3"/>
      <c r="O149" s="3"/>
      <c r="P149" s="3"/>
      <c r="Q149" s="3"/>
      <c r="R149" s="3"/>
      <c r="S149" s="3"/>
      <c r="T149" s="3"/>
      <c r="U149" s="3"/>
      <c r="V149" s="3"/>
      <c r="AA149" s="8"/>
    </row>
    <row r="150" spans="1:94" s="25" customFormat="1" ht="15" customHeight="1">
      <c r="A150" s="3"/>
      <c r="B150" s="3"/>
      <c r="C150" s="15"/>
      <c r="D150" s="3"/>
      <c r="E150" s="3"/>
      <c r="F150" s="3"/>
      <c r="G150" s="3"/>
      <c r="H150" s="3"/>
      <c r="I150" s="3"/>
      <c r="J150" s="3"/>
      <c r="K150" s="3"/>
      <c r="L150" s="3"/>
      <c r="N150" s="3"/>
      <c r="O150" s="3"/>
      <c r="P150" s="3"/>
      <c r="Q150" s="3"/>
      <c r="R150" s="3"/>
      <c r="S150" s="3"/>
      <c r="T150" s="3"/>
      <c r="U150" s="3"/>
      <c r="V150" s="3"/>
      <c r="AA150" s="8"/>
    </row>
    <row r="151" spans="1:94" ht="15" customHeight="1">
      <c r="C151" s="15"/>
    </row>
    <row r="152" spans="1:94" ht="15" customHeight="1">
      <c r="C152" s="15"/>
    </row>
    <row r="153" spans="1:94" s="25" customFormat="1" ht="15" customHeight="1">
      <c r="A153" s="3"/>
      <c r="B153" s="1"/>
      <c r="C153" s="15"/>
      <c r="D153" s="1"/>
      <c r="E153" s="1"/>
      <c r="F153" s="1"/>
      <c r="G153" s="1"/>
      <c r="H153" s="1"/>
      <c r="I153" s="1"/>
      <c r="J153" s="1"/>
      <c r="K153" s="1"/>
      <c r="L153" s="3"/>
      <c r="N153" s="3"/>
      <c r="O153" s="3"/>
      <c r="P153" s="3"/>
      <c r="Q153" s="3"/>
      <c r="R153" s="3"/>
      <c r="S153" s="3"/>
      <c r="T153" s="3"/>
      <c r="U153" s="3"/>
      <c r="V153" s="3"/>
      <c r="AA153" s="8"/>
      <c r="CM153" s="26"/>
      <c r="CN153" s="26"/>
      <c r="CO153" s="26"/>
      <c r="CP153" s="26"/>
    </row>
    <row r="154" spans="1:94" s="25" customFormat="1" ht="15" customHeight="1">
      <c r="A154" s="3"/>
      <c r="B154" s="1"/>
      <c r="C154" s="15"/>
      <c r="D154" s="1"/>
      <c r="E154" s="1"/>
      <c r="F154" s="1"/>
      <c r="G154" s="1"/>
      <c r="H154" s="1"/>
      <c r="I154" s="1"/>
      <c r="J154" s="1"/>
      <c r="K154" s="1"/>
      <c r="L154" s="3"/>
      <c r="N154" s="3"/>
      <c r="O154" s="3"/>
      <c r="P154" s="3"/>
      <c r="Q154" s="3"/>
      <c r="R154" s="3"/>
      <c r="S154" s="3"/>
      <c r="T154" s="3"/>
      <c r="U154" s="3"/>
      <c r="V154" s="3"/>
      <c r="AA154" s="8"/>
      <c r="CM154" s="26"/>
      <c r="CN154" s="26"/>
      <c r="CO154" s="26"/>
      <c r="CP154" s="26"/>
    </row>
    <row r="155" spans="1:94" s="25" customFormat="1" ht="15" customHeight="1">
      <c r="A155" s="3"/>
      <c r="B155" s="1"/>
      <c r="C155" s="15"/>
      <c r="D155" s="1"/>
      <c r="E155" s="1"/>
      <c r="F155" s="1"/>
      <c r="G155" s="1"/>
      <c r="H155" s="1"/>
      <c r="I155" s="1"/>
      <c r="J155" s="1"/>
      <c r="K155" s="1"/>
      <c r="L155" s="3"/>
      <c r="N155" s="3"/>
      <c r="O155" s="3"/>
      <c r="P155" s="3"/>
      <c r="Q155" s="3"/>
      <c r="R155" s="3"/>
      <c r="S155" s="3"/>
      <c r="T155" s="3"/>
      <c r="U155" s="3"/>
      <c r="V155" s="3"/>
      <c r="CM155" s="26"/>
      <c r="CN155" s="26"/>
      <c r="CO155" s="26"/>
      <c r="CP155" s="26"/>
    </row>
    <row r="156" spans="1:94" s="25" customFormat="1" ht="15" customHeight="1">
      <c r="A156" s="3"/>
      <c r="B156" s="1"/>
      <c r="C156" s="15"/>
      <c r="D156" s="1"/>
      <c r="E156" s="1"/>
      <c r="F156" s="1"/>
      <c r="G156" s="1"/>
      <c r="H156" s="1"/>
      <c r="I156" s="1"/>
      <c r="J156" s="1"/>
      <c r="K156" s="1"/>
      <c r="L156" s="3"/>
      <c r="N156" s="3"/>
      <c r="O156" s="3"/>
      <c r="P156" s="3"/>
      <c r="Q156" s="3"/>
      <c r="R156" s="3"/>
      <c r="S156" s="3"/>
      <c r="T156" s="3"/>
      <c r="U156" s="3"/>
      <c r="V156" s="3"/>
      <c r="CM156" s="26"/>
      <c r="CN156" s="26"/>
      <c r="CO156" s="26"/>
      <c r="CP156" s="26"/>
    </row>
    <row r="157" spans="1:94" s="25" customFormat="1" ht="15" customHeight="1">
      <c r="A157" s="3"/>
      <c r="B157" s="1"/>
      <c r="C157" s="15"/>
      <c r="D157" s="1"/>
      <c r="E157" s="1"/>
      <c r="F157" s="1"/>
      <c r="G157" s="1"/>
      <c r="H157" s="1"/>
      <c r="I157" s="1"/>
      <c r="J157" s="1"/>
      <c r="K157" s="1"/>
      <c r="L157" s="3"/>
      <c r="N157" s="3"/>
      <c r="O157" s="3"/>
      <c r="P157" s="3"/>
      <c r="Q157" s="3"/>
      <c r="R157" s="3"/>
      <c r="S157" s="3"/>
      <c r="T157" s="3"/>
      <c r="U157" s="3"/>
      <c r="V157" s="3"/>
      <c r="CM157" s="26"/>
      <c r="CN157" s="26"/>
      <c r="CO157" s="26"/>
      <c r="CP157" s="26"/>
    </row>
    <row r="158" spans="1:94" s="25" customFormat="1" ht="15" customHeight="1">
      <c r="A158" s="3"/>
      <c r="B158" s="1"/>
      <c r="C158" s="15"/>
      <c r="D158" s="1"/>
      <c r="E158" s="1"/>
      <c r="F158" s="1"/>
      <c r="G158" s="1"/>
      <c r="H158" s="1"/>
      <c r="I158" s="1"/>
      <c r="J158" s="1"/>
      <c r="K158" s="1"/>
      <c r="L158" s="3"/>
      <c r="N158" s="3"/>
      <c r="O158" s="3"/>
      <c r="P158" s="3"/>
      <c r="Q158" s="3"/>
      <c r="R158" s="3"/>
      <c r="S158" s="3"/>
      <c r="T158" s="3"/>
      <c r="U158" s="3"/>
      <c r="V158" s="3"/>
      <c r="CM158" s="26"/>
      <c r="CN158" s="26"/>
      <c r="CO158" s="26"/>
      <c r="CP158" s="26"/>
    </row>
    <row r="159" spans="1:94" s="25" customFormat="1" ht="15" customHeight="1">
      <c r="A159" s="3"/>
      <c r="B159" s="1"/>
      <c r="C159" s="15"/>
      <c r="D159" s="1"/>
      <c r="E159" s="1"/>
      <c r="F159" s="1"/>
      <c r="G159" s="1"/>
      <c r="H159" s="1"/>
      <c r="I159" s="1"/>
      <c r="J159" s="1"/>
      <c r="K159" s="1"/>
      <c r="L159" s="3"/>
      <c r="N159" s="3"/>
      <c r="O159" s="3"/>
      <c r="P159" s="3"/>
      <c r="Q159" s="3"/>
      <c r="R159" s="3"/>
      <c r="S159" s="3"/>
      <c r="T159" s="3"/>
      <c r="U159" s="3"/>
      <c r="V159" s="3"/>
      <c r="CM159" s="26"/>
      <c r="CN159" s="26"/>
      <c r="CO159" s="26"/>
      <c r="CP159" s="26"/>
    </row>
    <row r="160" spans="1:94" s="25" customFormat="1" ht="15" customHeight="1">
      <c r="A160" s="3"/>
      <c r="B160" s="1"/>
      <c r="C160" s="15"/>
      <c r="D160" s="1"/>
      <c r="E160" s="1"/>
      <c r="F160" s="1"/>
      <c r="G160" s="1"/>
      <c r="H160" s="1"/>
      <c r="I160" s="1"/>
      <c r="J160" s="1"/>
      <c r="K160" s="1"/>
      <c r="L160" s="3"/>
      <c r="N160" s="3"/>
      <c r="O160" s="3"/>
      <c r="P160" s="3"/>
      <c r="Q160" s="3"/>
      <c r="R160" s="3"/>
      <c r="S160" s="3"/>
      <c r="T160" s="3"/>
      <c r="U160" s="3"/>
      <c r="V160" s="3"/>
      <c r="CM160" s="26"/>
      <c r="CN160" s="26"/>
      <c r="CO160" s="26"/>
      <c r="CP160" s="26"/>
    </row>
    <row r="161" spans="1:94" s="25" customFormat="1" ht="15" customHeight="1">
      <c r="A161" s="3"/>
      <c r="B161" s="1"/>
      <c r="C161" s="15"/>
      <c r="D161" s="1"/>
      <c r="E161" s="1"/>
      <c r="F161" s="1"/>
      <c r="G161" s="1"/>
      <c r="H161" s="1"/>
      <c r="I161" s="1"/>
      <c r="J161" s="1"/>
      <c r="K161" s="1"/>
      <c r="L161" s="3"/>
      <c r="N161" s="3"/>
      <c r="O161" s="3"/>
      <c r="P161" s="3"/>
      <c r="Q161" s="3"/>
      <c r="R161" s="3"/>
      <c r="S161" s="3"/>
      <c r="T161" s="3"/>
      <c r="U161" s="3"/>
      <c r="V161" s="3"/>
      <c r="CM161" s="26"/>
      <c r="CN161" s="26"/>
      <c r="CO161" s="26"/>
      <c r="CP161" s="26"/>
    </row>
    <row r="162" spans="1:94" s="25" customFormat="1" ht="15" customHeight="1">
      <c r="A162" s="3"/>
      <c r="B162" s="1"/>
      <c r="C162" s="15"/>
      <c r="D162" s="1"/>
      <c r="E162" s="1"/>
      <c r="F162" s="1"/>
      <c r="G162" s="1"/>
      <c r="H162" s="1"/>
      <c r="I162" s="1"/>
      <c r="J162" s="1"/>
      <c r="K162" s="1"/>
      <c r="L162" s="3"/>
      <c r="N162" s="3"/>
      <c r="O162" s="3"/>
      <c r="P162" s="3"/>
      <c r="Q162" s="3"/>
      <c r="R162" s="3"/>
      <c r="S162" s="3"/>
      <c r="T162" s="3"/>
      <c r="U162" s="3"/>
      <c r="V162" s="3"/>
      <c r="CM162" s="26"/>
      <c r="CN162" s="26"/>
      <c r="CO162" s="26"/>
      <c r="CP162" s="26"/>
    </row>
    <row r="163" spans="1:94" s="25" customFormat="1" ht="15" customHeight="1">
      <c r="A163" s="3"/>
      <c r="B163" s="1"/>
      <c r="C163" s="15"/>
      <c r="D163" s="1"/>
      <c r="E163" s="1"/>
      <c r="F163" s="1"/>
      <c r="G163" s="1"/>
      <c r="H163" s="1"/>
      <c r="I163" s="1"/>
      <c r="J163" s="1"/>
      <c r="K163" s="1"/>
      <c r="L163" s="3"/>
      <c r="N163" s="3"/>
      <c r="O163" s="3"/>
      <c r="P163" s="3"/>
      <c r="Q163" s="3"/>
      <c r="R163" s="3"/>
      <c r="S163" s="3"/>
      <c r="T163" s="3"/>
      <c r="U163" s="3"/>
      <c r="V163" s="3"/>
      <c r="CM163" s="26"/>
      <c r="CN163" s="26"/>
      <c r="CO163" s="26"/>
      <c r="CP163" s="26"/>
    </row>
    <row r="164" spans="1:94" s="25" customFormat="1" ht="15" customHeight="1">
      <c r="A164" s="3"/>
      <c r="B164" s="1"/>
      <c r="C164" s="1"/>
      <c r="D164" s="1"/>
      <c r="E164" s="1"/>
      <c r="F164" s="1"/>
      <c r="G164" s="1"/>
      <c r="H164" s="1"/>
      <c r="I164" s="1"/>
      <c r="J164" s="1"/>
      <c r="K164" s="1"/>
      <c r="L164" s="3"/>
      <c r="N164" s="3"/>
      <c r="O164" s="3"/>
      <c r="P164" s="3"/>
      <c r="Q164" s="3"/>
      <c r="R164" s="3"/>
      <c r="S164" s="3"/>
      <c r="T164" s="3"/>
      <c r="U164" s="3"/>
      <c r="V164" s="3"/>
      <c r="CM164" s="26"/>
      <c r="CN164" s="26"/>
      <c r="CO164" s="26"/>
      <c r="CP164" s="26"/>
    </row>
    <row r="165" spans="1:94" s="25" customFormat="1" ht="15" customHeight="1">
      <c r="A165" s="3"/>
      <c r="B165" s="1"/>
      <c r="C165" s="1"/>
      <c r="D165" s="1"/>
      <c r="E165" s="1"/>
      <c r="F165" s="1"/>
      <c r="G165" s="1"/>
      <c r="H165" s="1"/>
      <c r="I165" s="1"/>
      <c r="J165" s="1"/>
      <c r="K165" s="1"/>
      <c r="L165" s="3"/>
      <c r="N165" s="3"/>
      <c r="O165" s="3"/>
      <c r="P165" s="3"/>
      <c r="Q165" s="3"/>
      <c r="R165" s="3"/>
      <c r="S165" s="3"/>
      <c r="T165" s="3"/>
      <c r="U165" s="3"/>
      <c r="V165" s="3"/>
      <c r="CM165" s="26"/>
      <c r="CN165" s="26"/>
      <c r="CO165" s="26"/>
      <c r="CP165" s="26"/>
    </row>
    <row r="166" spans="1:94" s="25" customFormat="1" ht="15" customHeight="1">
      <c r="A166" s="3"/>
      <c r="B166" s="1"/>
      <c r="C166" s="16"/>
      <c r="D166" s="1"/>
      <c r="E166" s="1"/>
      <c r="F166" s="1"/>
      <c r="G166" s="1"/>
      <c r="H166" s="1"/>
      <c r="I166" s="1"/>
      <c r="J166" s="1"/>
      <c r="K166" s="1"/>
      <c r="L166" s="3"/>
      <c r="N166" s="3"/>
      <c r="O166" s="3"/>
      <c r="P166" s="3"/>
      <c r="Q166" s="3"/>
      <c r="R166" s="3"/>
      <c r="S166" s="3"/>
      <c r="T166" s="3"/>
      <c r="U166" s="3"/>
      <c r="V166" s="3"/>
      <c r="CM166" s="26"/>
      <c r="CN166" s="26"/>
      <c r="CO166" s="26"/>
      <c r="CP166" s="26"/>
    </row>
    <row r="167" spans="1:94" s="25" customFormat="1" ht="15" customHeight="1">
      <c r="A167" s="3"/>
      <c r="B167" s="3"/>
      <c r="C167" s="16"/>
      <c r="D167" s="3"/>
      <c r="E167" s="3"/>
      <c r="F167" s="3"/>
      <c r="G167" s="3"/>
      <c r="H167" s="3"/>
      <c r="I167" s="3"/>
      <c r="J167" s="3"/>
      <c r="K167" s="3"/>
      <c r="L167" s="3"/>
      <c r="N167" s="3"/>
      <c r="O167" s="3"/>
      <c r="P167" s="3"/>
      <c r="Q167" s="3"/>
      <c r="R167" s="3"/>
      <c r="S167" s="3"/>
      <c r="T167" s="3"/>
      <c r="U167" s="3"/>
      <c r="V167" s="3"/>
    </row>
    <row r="168" spans="1:94" s="25" customFormat="1" ht="15" customHeight="1">
      <c r="A168" s="3"/>
      <c r="B168" s="3"/>
      <c r="C168" s="16"/>
      <c r="D168" s="3"/>
      <c r="E168" s="3"/>
      <c r="F168" s="3"/>
      <c r="G168" s="3"/>
      <c r="H168" s="3"/>
      <c r="I168" s="3"/>
      <c r="J168" s="3"/>
      <c r="K168" s="3"/>
      <c r="L168" s="3"/>
      <c r="N168" s="3"/>
      <c r="O168" s="3"/>
      <c r="P168" s="3"/>
      <c r="Q168" s="3"/>
      <c r="R168" s="3"/>
      <c r="S168" s="3"/>
      <c r="T168" s="3"/>
      <c r="U168" s="3"/>
      <c r="V168" s="3"/>
    </row>
    <row r="169" spans="1:94" s="25" customFormat="1" ht="15" customHeight="1">
      <c r="A169" s="3"/>
      <c r="B169" s="3"/>
      <c r="C169" s="16"/>
      <c r="D169" s="3"/>
      <c r="E169" s="3"/>
      <c r="F169" s="3"/>
      <c r="G169" s="3"/>
      <c r="H169" s="3"/>
      <c r="I169" s="3"/>
      <c r="J169" s="3"/>
      <c r="K169" s="3"/>
      <c r="L169" s="3"/>
      <c r="N169" s="3"/>
      <c r="O169" s="3"/>
      <c r="P169" s="3"/>
      <c r="Q169" s="3"/>
      <c r="R169" s="3"/>
      <c r="S169" s="3"/>
      <c r="T169" s="3"/>
      <c r="U169" s="3"/>
      <c r="V169" s="3"/>
    </row>
    <row r="170" spans="1:94" s="25" customFormat="1" ht="15" customHeight="1">
      <c r="A170" s="3"/>
      <c r="B170" s="1"/>
      <c r="C170" s="16"/>
      <c r="D170" s="1"/>
      <c r="E170" s="1"/>
      <c r="F170" s="1"/>
      <c r="G170" s="1"/>
      <c r="H170" s="1"/>
      <c r="I170" s="1"/>
      <c r="J170" s="1"/>
      <c r="K170" s="1"/>
      <c r="L170" s="3"/>
      <c r="N170" s="3"/>
      <c r="O170" s="3"/>
      <c r="P170" s="3"/>
      <c r="Q170" s="3"/>
      <c r="R170" s="3"/>
      <c r="S170" s="3"/>
      <c r="T170" s="3"/>
      <c r="U170" s="3"/>
      <c r="V170" s="3"/>
      <c r="CM170" s="26"/>
      <c r="CN170" s="26"/>
      <c r="CO170" s="26"/>
      <c r="CP170" s="26"/>
    </row>
    <row r="171" spans="1:94" s="25" customFormat="1" ht="15" customHeight="1">
      <c r="A171" s="3"/>
      <c r="B171" s="1"/>
      <c r="C171" s="16"/>
      <c r="D171" s="1"/>
      <c r="E171" s="1"/>
      <c r="F171" s="1"/>
      <c r="G171" s="1"/>
      <c r="H171" s="1"/>
      <c r="I171" s="1"/>
      <c r="J171" s="1"/>
      <c r="K171" s="1"/>
      <c r="L171" s="3"/>
      <c r="N171" s="3"/>
      <c r="O171" s="3"/>
      <c r="P171" s="3"/>
      <c r="Q171" s="3"/>
      <c r="R171" s="3"/>
      <c r="S171" s="3"/>
      <c r="T171" s="3"/>
      <c r="U171" s="3"/>
      <c r="V171" s="3"/>
      <c r="CM171" s="26"/>
      <c r="CN171" s="26"/>
      <c r="CO171" s="26"/>
      <c r="CP171" s="26"/>
    </row>
    <row r="172" spans="1:94" s="25" customFormat="1" ht="15" customHeight="1">
      <c r="A172" s="3"/>
      <c r="B172" s="1"/>
      <c r="C172" s="16"/>
      <c r="D172" s="1"/>
      <c r="E172" s="1"/>
      <c r="F172" s="1"/>
      <c r="G172" s="1"/>
      <c r="H172" s="1"/>
      <c r="I172" s="1"/>
      <c r="J172" s="1"/>
      <c r="K172" s="1"/>
      <c r="L172" s="3"/>
      <c r="N172" s="3"/>
      <c r="O172" s="3"/>
      <c r="P172" s="3"/>
      <c r="Q172" s="3"/>
      <c r="R172" s="3"/>
      <c r="S172" s="3"/>
      <c r="T172" s="3"/>
      <c r="U172" s="3"/>
      <c r="V172" s="3"/>
      <c r="CM172" s="26"/>
      <c r="CN172" s="26"/>
      <c r="CO172" s="26"/>
      <c r="CP172" s="26"/>
    </row>
    <row r="173" spans="1:94" s="25" customFormat="1" ht="15" customHeight="1">
      <c r="A173" s="3"/>
      <c r="B173" s="1"/>
      <c r="C173" s="16"/>
      <c r="D173" s="1"/>
      <c r="E173" s="1"/>
      <c r="F173" s="1"/>
      <c r="G173" s="1"/>
      <c r="H173" s="1"/>
      <c r="I173" s="1"/>
      <c r="J173" s="1"/>
      <c r="K173" s="1"/>
      <c r="L173" s="3"/>
      <c r="N173" s="3"/>
      <c r="O173" s="3"/>
      <c r="P173" s="3"/>
      <c r="Q173" s="3"/>
      <c r="R173" s="3"/>
      <c r="S173" s="3"/>
      <c r="T173" s="3"/>
      <c r="U173" s="3"/>
      <c r="V173" s="3"/>
      <c r="CM173" s="26"/>
      <c r="CN173" s="26"/>
      <c r="CO173" s="26"/>
      <c r="CP173" s="26"/>
    </row>
    <row r="174" spans="1:94" s="25" customFormat="1" ht="15" customHeight="1">
      <c r="A174" s="3"/>
      <c r="B174" s="1"/>
      <c r="C174" s="16"/>
      <c r="D174" s="1"/>
      <c r="E174" s="1"/>
      <c r="F174" s="1"/>
      <c r="G174" s="1"/>
      <c r="H174" s="1"/>
      <c r="I174" s="1"/>
      <c r="J174" s="1"/>
      <c r="K174" s="1"/>
      <c r="L174" s="3"/>
      <c r="N174" s="3"/>
      <c r="O174" s="3"/>
      <c r="P174" s="3"/>
      <c r="Q174" s="3"/>
      <c r="R174" s="3"/>
      <c r="S174" s="3"/>
      <c r="T174" s="3"/>
      <c r="U174" s="3"/>
      <c r="V174" s="3"/>
      <c r="CM174" s="26"/>
      <c r="CN174" s="26"/>
      <c r="CO174" s="26"/>
      <c r="CP174" s="26"/>
    </row>
    <row r="175" spans="1:94" s="25" customFormat="1" ht="15" customHeight="1">
      <c r="A175" s="3"/>
      <c r="B175" s="1"/>
      <c r="C175" s="16"/>
      <c r="D175" s="1"/>
      <c r="E175" s="1"/>
      <c r="F175" s="1"/>
      <c r="G175" s="1"/>
      <c r="H175" s="1"/>
      <c r="I175" s="1"/>
      <c r="J175" s="1"/>
      <c r="K175" s="1"/>
      <c r="L175" s="3"/>
      <c r="N175" s="3"/>
      <c r="O175" s="3"/>
      <c r="P175" s="3"/>
      <c r="Q175" s="3"/>
      <c r="R175" s="3"/>
      <c r="S175" s="3"/>
      <c r="T175" s="3"/>
      <c r="U175" s="3"/>
      <c r="V175" s="3"/>
      <c r="CM175" s="26"/>
      <c r="CN175" s="26"/>
      <c r="CO175" s="26"/>
      <c r="CP175" s="26"/>
    </row>
    <row r="176" spans="1:94" s="25" customFormat="1" ht="15" customHeight="1">
      <c r="A176" s="3"/>
      <c r="B176" s="1"/>
      <c r="C176" s="16"/>
      <c r="D176" s="1"/>
      <c r="E176" s="1"/>
      <c r="F176" s="1"/>
      <c r="G176" s="1"/>
      <c r="H176" s="1"/>
      <c r="I176" s="1"/>
      <c r="J176" s="1"/>
      <c r="K176" s="1"/>
      <c r="L176" s="3"/>
      <c r="N176" s="3"/>
      <c r="O176" s="3"/>
      <c r="P176" s="3"/>
      <c r="Q176" s="3"/>
      <c r="R176" s="3"/>
      <c r="S176" s="3"/>
      <c r="T176" s="3"/>
      <c r="U176" s="3"/>
      <c r="V176" s="3"/>
      <c r="CM176" s="26"/>
      <c r="CN176" s="26"/>
      <c r="CO176" s="26"/>
      <c r="CP176" s="26"/>
    </row>
    <row r="177" spans="1:94" s="25" customFormat="1" ht="15" customHeight="1">
      <c r="A177" s="3"/>
      <c r="B177" s="1"/>
      <c r="C177" s="16"/>
      <c r="D177" s="1"/>
      <c r="E177" s="1"/>
      <c r="F177" s="1"/>
      <c r="G177" s="1"/>
      <c r="H177" s="1"/>
      <c r="I177" s="1"/>
      <c r="J177" s="1"/>
      <c r="K177" s="1"/>
      <c r="L177" s="3"/>
      <c r="N177" s="3"/>
      <c r="O177" s="3"/>
      <c r="P177" s="3"/>
      <c r="Q177" s="3"/>
      <c r="R177" s="3"/>
      <c r="S177" s="3"/>
      <c r="T177" s="3"/>
      <c r="U177" s="3"/>
      <c r="V177" s="3"/>
      <c r="CM177" s="26"/>
      <c r="CN177" s="26"/>
      <c r="CO177" s="26"/>
      <c r="CP177" s="26"/>
    </row>
    <row r="178" spans="1:94" s="25" customFormat="1" ht="15" customHeight="1">
      <c r="A178" s="3"/>
      <c r="B178" s="1"/>
      <c r="C178" s="16"/>
      <c r="D178" s="1"/>
      <c r="E178" s="1"/>
      <c r="F178" s="1"/>
      <c r="G178" s="1"/>
      <c r="H178" s="1"/>
      <c r="I178" s="1"/>
      <c r="J178" s="1"/>
      <c r="K178" s="1"/>
      <c r="L178" s="3"/>
      <c r="N178" s="3"/>
      <c r="O178" s="3"/>
      <c r="P178" s="3"/>
      <c r="Q178" s="3"/>
      <c r="R178" s="3"/>
      <c r="S178" s="3"/>
      <c r="T178" s="3"/>
      <c r="U178" s="3"/>
      <c r="V178" s="3"/>
      <c r="CM178" s="26"/>
      <c r="CN178" s="26"/>
      <c r="CO178" s="26"/>
      <c r="CP178" s="26"/>
    </row>
    <row r="179" spans="1:94" s="25" customFormat="1" ht="15" customHeight="1">
      <c r="A179" s="3"/>
      <c r="B179" s="1"/>
      <c r="C179" s="16"/>
      <c r="D179" s="1"/>
      <c r="E179" s="1"/>
      <c r="F179" s="1"/>
      <c r="G179" s="1"/>
      <c r="H179" s="1"/>
      <c r="I179" s="1"/>
      <c r="J179" s="1"/>
      <c r="K179" s="1"/>
      <c r="L179" s="3"/>
      <c r="N179" s="3"/>
      <c r="O179" s="3"/>
      <c r="P179" s="3"/>
      <c r="Q179" s="3"/>
      <c r="R179" s="3"/>
      <c r="S179" s="3"/>
      <c r="T179" s="3"/>
      <c r="U179" s="3"/>
      <c r="V179" s="3"/>
      <c r="CM179" s="26"/>
      <c r="CN179" s="26"/>
      <c r="CO179" s="26"/>
      <c r="CP179" s="26"/>
    </row>
    <row r="180" spans="1:94" s="25" customFormat="1" ht="15" customHeight="1">
      <c r="A180" s="3"/>
      <c r="B180" s="1"/>
      <c r="C180" s="16"/>
      <c r="D180" s="1"/>
      <c r="E180" s="1"/>
      <c r="F180" s="1"/>
      <c r="G180" s="1"/>
      <c r="H180" s="1"/>
      <c r="I180" s="1"/>
      <c r="J180" s="1"/>
      <c r="K180" s="1"/>
      <c r="L180" s="3"/>
      <c r="N180" s="3"/>
      <c r="O180" s="3"/>
      <c r="P180" s="3"/>
      <c r="Q180" s="3"/>
      <c r="R180" s="3"/>
      <c r="S180" s="3"/>
      <c r="T180" s="3"/>
      <c r="U180" s="3"/>
      <c r="V180" s="3"/>
      <c r="CM180" s="26"/>
      <c r="CN180" s="26"/>
      <c r="CO180" s="26"/>
      <c r="CP180" s="26"/>
    </row>
    <row r="181" spans="1:94" s="25" customFormat="1" ht="15" customHeight="1">
      <c r="A181" s="3"/>
      <c r="B181" s="1"/>
      <c r="C181" s="16"/>
      <c r="D181" s="1"/>
      <c r="E181" s="1"/>
      <c r="F181" s="1"/>
      <c r="G181" s="1"/>
      <c r="H181" s="1"/>
      <c r="I181" s="1"/>
      <c r="J181" s="1"/>
      <c r="K181" s="1"/>
      <c r="L181" s="3"/>
      <c r="N181" s="3"/>
      <c r="O181" s="3"/>
      <c r="P181" s="3"/>
      <c r="Q181" s="3"/>
      <c r="R181" s="3"/>
      <c r="S181" s="3"/>
      <c r="T181" s="3"/>
      <c r="U181" s="3"/>
      <c r="V181" s="3"/>
      <c r="CM181" s="26"/>
      <c r="CN181" s="26"/>
      <c r="CO181" s="26"/>
      <c r="CP181" s="26"/>
    </row>
    <row r="182" spans="1:94" ht="15" customHeight="1">
      <c r="C182" s="16"/>
      <c r="AA182" s="25"/>
    </row>
    <row r="183" spans="1:94" ht="15" customHeight="1">
      <c r="C183" s="16"/>
      <c r="AA183" s="25"/>
    </row>
    <row r="184" spans="1:94" s="25" customFormat="1" ht="15" customHeight="1">
      <c r="A184" s="3"/>
      <c r="B184" s="1"/>
      <c r="C184" s="16"/>
      <c r="D184" s="1"/>
      <c r="E184" s="1"/>
      <c r="F184" s="1"/>
      <c r="G184" s="1"/>
      <c r="H184" s="1"/>
      <c r="I184" s="1"/>
      <c r="J184" s="1"/>
      <c r="K184" s="1"/>
      <c r="L184" s="3"/>
      <c r="N184" s="3"/>
      <c r="O184" s="3"/>
      <c r="P184" s="3"/>
      <c r="Q184" s="3"/>
      <c r="R184" s="3"/>
      <c r="S184" s="3"/>
      <c r="T184" s="3"/>
      <c r="U184" s="3"/>
      <c r="V184" s="3"/>
      <c r="CM184" s="26"/>
      <c r="CN184" s="26"/>
      <c r="CO184" s="26"/>
      <c r="CP184" s="26"/>
    </row>
    <row r="185" spans="1:94" s="25" customFormat="1" ht="15" customHeight="1">
      <c r="A185" s="3"/>
      <c r="B185" s="1"/>
      <c r="C185" s="16"/>
      <c r="D185" s="1"/>
      <c r="E185" s="1"/>
      <c r="F185" s="1"/>
      <c r="G185" s="1"/>
      <c r="H185" s="1"/>
      <c r="I185" s="1"/>
      <c r="J185" s="1"/>
      <c r="K185" s="1"/>
      <c r="L185" s="3"/>
      <c r="N185" s="3"/>
      <c r="O185" s="3"/>
      <c r="P185" s="3"/>
      <c r="Q185" s="3"/>
      <c r="R185" s="3"/>
      <c r="S185" s="3"/>
      <c r="T185" s="3"/>
      <c r="U185" s="3"/>
      <c r="V185" s="3"/>
      <c r="CM185" s="26"/>
      <c r="CN185" s="26"/>
      <c r="CO185" s="26"/>
      <c r="CP185" s="26"/>
    </row>
    <row r="186" spans="1:94" s="25" customFormat="1" ht="15" customHeight="1">
      <c r="A186" s="3"/>
      <c r="B186" s="1"/>
      <c r="C186" s="16"/>
      <c r="D186" s="1"/>
      <c r="E186" s="1"/>
      <c r="F186" s="1"/>
      <c r="G186" s="1"/>
      <c r="H186" s="1"/>
      <c r="I186" s="1"/>
      <c r="J186" s="1"/>
      <c r="K186" s="1"/>
      <c r="L186" s="3"/>
      <c r="N186" s="3"/>
      <c r="O186" s="3"/>
      <c r="P186" s="3"/>
      <c r="Q186" s="3"/>
      <c r="R186" s="3"/>
      <c r="S186" s="3"/>
      <c r="T186" s="3"/>
      <c r="U186" s="3"/>
      <c r="V186" s="3"/>
      <c r="CM186" s="26"/>
      <c r="CN186" s="26"/>
      <c r="CO186" s="26"/>
      <c r="CP186" s="26"/>
    </row>
    <row r="187" spans="1:94" s="25" customFormat="1" ht="15" customHeight="1">
      <c r="A187" s="3"/>
      <c r="B187" s="1"/>
      <c r="C187" s="16"/>
      <c r="D187" s="1"/>
      <c r="E187" s="1"/>
      <c r="F187" s="1"/>
      <c r="G187" s="1"/>
      <c r="H187" s="1"/>
      <c r="I187" s="1"/>
      <c r="J187" s="1"/>
      <c r="K187" s="1"/>
      <c r="L187" s="3"/>
      <c r="N187" s="3"/>
      <c r="O187" s="3"/>
      <c r="P187" s="3"/>
      <c r="Q187" s="3"/>
      <c r="R187" s="3"/>
      <c r="S187" s="3"/>
      <c r="T187" s="3"/>
      <c r="U187" s="3"/>
      <c r="V187" s="3"/>
      <c r="CM187" s="26"/>
      <c r="CN187" s="26"/>
      <c r="CO187" s="26"/>
      <c r="CP187" s="26"/>
    </row>
    <row r="188" spans="1:94" s="25" customFormat="1" ht="15" customHeight="1">
      <c r="A188" s="3"/>
      <c r="B188" s="1"/>
      <c r="C188" s="16"/>
      <c r="D188" s="1"/>
      <c r="E188" s="1"/>
      <c r="F188" s="1"/>
      <c r="G188" s="1"/>
      <c r="H188" s="1"/>
      <c r="I188" s="1"/>
      <c r="J188" s="1"/>
      <c r="K188" s="1"/>
      <c r="L188" s="3"/>
      <c r="N188" s="3"/>
      <c r="O188" s="3"/>
      <c r="P188" s="3"/>
      <c r="Q188" s="3"/>
      <c r="R188" s="3"/>
      <c r="S188" s="3"/>
      <c r="T188" s="3"/>
      <c r="U188" s="3"/>
      <c r="V188" s="3"/>
      <c r="CM188" s="26"/>
      <c r="CN188" s="26"/>
      <c r="CO188" s="26"/>
      <c r="CP188" s="26"/>
    </row>
    <row r="189" spans="1:94" s="25" customFormat="1" ht="15" customHeight="1">
      <c r="A189" s="3"/>
      <c r="B189" s="1"/>
      <c r="C189" s="16"/>
      <c r="D189" s="1"/>
      <c r="E189" s="1"/>
      <c r="F189" s="1"/>
      <c r="G189" s="1"/>
      <c r="H189" s="1"/>
      <c r="I189" s="1"/>
      <c r="J189" s="1"/>
      <c r="K189" s="1"/>
      <c r="L189" s="3"/>
      <c r="N189" s="3"/>
      <c r="O189" s="3"/>
      <c r="P189" s="3"/>
      <c r="Q189" s="3"/>
      <c r="R189" s="3"/>
      <c r="S189" s="3"/>
      <c r="T189" s="3"/>
      <c r="U189" s="3"/>
      <c r="V189" s="3"/>
      <c r="CM189" s="26"/>
      <c r="CN189" s="26"/>
      <c r="CO189" s="26"/>
      <c r="CP189" s="26"/>
    </row>
    <row r="190" spans="1:94" s="25" customFormat="1" ht="15" customHeight="1">
      <c r="A190" s="3"/>
      <c r="B190" s="1"/>
      <c r="C190" s="16"/>
      <c r="D190" s="1"/>
      <c r="E190" s="1"/>
      <c r="F190" s="1"/>
      <c r="G190" s="1"/>
      <c r="H190" s="1"/>
      <c r="I190" s="1"/>
      <c r="J190" s="1"/>
      <c r="K190" s="1"/>
      <c r="L190" s="3"/>
      <c r="N190" s="3"/>
      <c r="O190" s="3"/>
      <c r="P190" s="3"/>
      <c r="Q190" s="3"/>
      <c r="R190" s="3"/>
      <c r="S190" s="3"/>
      <c r="T190" s="3"/>
      <c r="U190" s="3"/>
      <c r="V190" s="3"/>
      <c r="CM190" s="26"/>
      <c r="CN190" s="26"/>
      <c r="CO190" s="26"/>
      <c r="CP190" s="26"/>
    </row>
    <row r="191" spans="1:94" s="25" customFormat="1" ht="15" customHeight="1">
      <c r="A191" s="3"/>
      <c r="B191" s="1"/>
      <c r="C191" s="16"/>
      <c r="D191" s="1"/>
      <c r="E191" s="1"/>
      <c r="F191" s="1"/>
      <c r="G191" s="1"/>
      <c r="H191" s="1"/>
      <c r="I191" s="1"/>
      <c r="J191" s="1"/>
      <c r="K191" s="1"/>
      <c r="L191" s="3"/>
      <c r="N191" s="3"/>
      <c r="O191" s="3"/>
      <c r="P191" s="3"/>
      <c r="Q191" s="3"/>
      <c r="R191" s="3"/>
      <c r="S191" s="3"/>
      <c r="T191" s="3"/>
      <c r="U191" s="3"/>
      <c r="V191" s="3"/>
      <c r="CM191" s="26"/>
      <c r="CN191" s="26"/>
      <c r="CO191" s="26"/>
      <c r="CP191" s="26"/>
    </row>
    <row r="192" spans="1:94" s="25" customFormat="1" ht="15" customHeight="1">
      <c r="A192" s="3"/>
      <c r="B192" s="1"/>
      <c r="C192" s="16"/>
      <c r="D192" s="1"/>
      <c r="E192" s="1"/>
      <c r="F192" s="1"/>
      <c r="G192" s="1"/>
      <c r="H192" s="1"/>
      <c r="I192" s="1"/>
      <c r="J192" s="1"/>
      <c r="K192" s="1"/>
      <c r="L192" s="3"/>
      <c r="N192" s="3"/>
      <c r="O192" s="3"/>
      <c r="P192" s="3"/>
      <c r="Q192" s="3"/>
      <c r="R192" s="3"/>
      <c r="S192" s="3"/>
      <c r="T192" s="3"/>
      <c r="U192" s="3"/>
      <c r="V192" s="3"/>
      <c r="CM192" s="26"/>
      <c r="CN192" s="26"/>
      <c r="CO192" s="26"/>
      <c r="CP192" s="26"/>
    </row>
    <row r="193" spans="1:94" s="25" customFormat="1" ht="15" customHeight="1">
      <c r="A193" s="3"/>
      <c r="B193" s="1"/>
      <c r="C193" s="16"/>
      <c r="D193" s="1"/>
      <c r="E193" s="1"/>
      <c r="F193" s="1"/>
      <c r="G193" s="1"/>
      <c r="H193" s="1"/>
      <c r="I193" s="1"/>
      <c r="J193" s="1"/>
      <c r="K193" s="1"/>
      <c r="L193" s="3"/>
      <c r="N193" s="3"/>
      <c r="O193" s="3"/>
      <c r="P193" s="3"/>
      <c r="Q193" s="3"/>
      <c r="R193" s="3"/>
      <c r="S193" s="3"/>
      <c r="T193" s="3"/>
      <c r="U193" s="3"/>
      <c r="V193" s="3"/>
      <c r="CM193" s="26"/>
      <c r="CN193" s="26"/>
      <c r="CO193" s="26"/>
      <c r="CP193" s="26"/>
    </row>
    <row r="194" spans="1:94" s="25" customFormat="1" ht="15" customHeight="1">
      <c r="A194" s="3"/>
      <c r="B194" s="1"/>
      <c r="C194" s="16"/>
      <c r="D194" s="1"/>
      <c r="E194" s="1"/>
      <c r="F194" s="1"/>
      <c r="G194" s="1"/>
      <c r="H194" s="1"/>
      <c r="I194" s="1"/>
      <c r="J194" s="1"/>
      <c r="K194" s="1"/>
      <c r="L194" s="3"/>
      <c r="N194" s="3"/>
      <c r="O194" s="3"/>
      <c r="P194" s="3"/>
      <c r="Q194" s="3"/>
      <c r="R194" s="3"/>
      <c r="S194" s="3"/>
      <c r="T194" s="3"/>
      <c r="U194" s="3"/>
      <c r="V194" s="3"/>
      <c r="CM194" s="26"/>
      <c r="CN194" s="26"/>
      <c r="CO194" s="26"/>
      <c r="CP194" s="26"/>
    </row>
    <row r="195" spans="1:94" s="25" customFormat="1" ht="15" customHeight="1">
      <c r="A195" s="3"/>
      <c r="B195" s="1"/>
      <c r="C195" s="16"/>
      <c r="D195" s="1"/>
      <c r="E195" s="1"/>
      <c r="F195" s="1"/>
      <c r="G195" s="1"/>
      <c r="H195" s="1"/>
      <c r="I195" s="1"/>
      <c r="J195" s="1"/>
      <c r="K195" s="1"/>
      <c r="L195" s="3"/>
      <c r="N195" s="3"/>
      <c r="O195" s="3"/>
      <c r="P195" s="3"/>
      <c r="Q195" s="3"/>
      <c r="R195" s="3"/>
      <c r="S195" s="3"/>
      <c r="T195" s="3"/>
      <c r="U195" s="3"/>
      <c r="V195" s="3"/>
      <c r="CM195" s="26"/>
      <c r="CN195" s="26"/>
      <c r="CO195" s="26"/>
      <c r="CP195" s="26"/>
    </row>
    <row r="196" spans="1:94" s="25" customFormat="1" ht="15" customHeight="1">
      <c r="A196" s="3"/>
      <c r="B196" s="1"/>
      <c r="C196" s="1"/>
      <c r="D196" s="1"/>
      <c r="E196" s="1"/>
      <c r="F196" s="1"/>
      <c r="G196" s="1"/>
      <c r="H196" s="1"/>
      <c r="I196" s="1"/>
      <c r="J196" s="1"/>
      <c r="K196" s="1"/>
      <c r="L196" s="3"/>
      <c r="N196" s="3"/>
      <c r="O196" s="3"/>
      <c r="P196" s="3"/>
      <c r="Q196" s="3"/>
      <c r="R196" s="3"/>
      <c r="S196" s="3"/>
      <c r="T196" s="3"/>
      <c r="U196" s="3"/>
      <c r="V196" s="3"/>
      <c r="CM196" s="26"/>
      <c r="CN196" s="26"/>
      <c r="CO196" s="26"/>
      <c r="CP196" s="26"/>
    </row>
    <row r="197" spans="1:94" s="25" customFormat="1" ht="15" customHeight="1">
      <c r="A197" s="3"/>
      <c r="B197" s="1"/>
      <c r="C197" s="1"/>
      <c r="D197" s="1"/>
      <c r="E197" s="1"/>
      <c r="F197" s="1"/>
      <c r="G197" s="1"/>
      <c r="H197" s="1"/>
      <c r="I197" s="1"/>
      <c r="J197" s="1"/>
      <c r="K197" s="1"/>
      <c r="L197" s="3"/>
      <c r="N197" s="3"/>
      <c r="O197" s="3"/>
      <c r="P197" s="3"/>
      <c r="Q197" s="3"/>
      <c r="R197" s="3"/>
      <c r="S197" s="3"/>
      <c r="T197" s="3"/>
      <c r="U197" s="3"/>
      <c r="V197" s="3"/>
      <c r="CM197" s="26"/>
      <c r="CN197" s="26"/>
      <c r="CO197" s="26"/>
      <c r="CP197" s="26"/>
    </row>
    <row r="198" spans="1:94" s="25" customFormat="1" ht="15" customHeight="1">
      <c r="A198" s="3"/>
      <c r="B198" s="1"/>
      <c r="C198" s="1"/>
      <c r="D198" s="1"/>
      <c r="E198" s="1"/>
      <c r="F198" s="1"/>
      <c r="G198" s="1"/>
      <c r="H198" s="1"/>
      <c r="I198" s="1"/>
      <c r="J198" s="1"/>
      <c r="K198" s="1"/>
      <c r="L198" s="3"/>
      <c r="N198" s="3"/>
      <c r="O198" s="3"/>
      <c r="P198" s="3"/>
      <c r="Q198" s="3"/>
      <c r="R198" s="3"/>
      <c r="S198" s="3"/>
      <c r="T198" s="3"/>
      <c r="U198" s="3"/>
      <c r="V198" s="3"/>
      <c r="CM198" s="26"/>
      <c r="CN198" s="26"/>
      <c r="CO198" s="26"/>
      <c r="CP198" s="26"/>
    </row>
    <row r="199" spans="1:94" s="25" customFormat="1" ht="15" customHeight="1">
      <c r="A199" s="3"/>
      <c r="B199" s="1"/>
      <c r="C199" s="1"/>
      <c r="D199" s="1"/>
      <c r="E199" s="1"/>
      <c r="F199" s="1"/>
      <c r="G199" s="1"/>
      <c r="H199" s="1"/>
      <c r="I199" s="1"/>
      <c r="J199" s="1"/>
      <c r="K199" s="1"/>
      <c r="L199" s="3"/>
      <c r="N199" s="3"/>
      <c r="O199" s="3"/>
      <c r="P199" s="3"/>
      <c r="Q199" s="3"/>
      <c r="R199" s="3"/>
      <c r="S199" s="3"/>
      <c r="T199" s="3"/>
      <c r="U199" s="3"/>
      <c r="V199" s="3"/>
      <c r="CM199" s="26"/>
      <c r="CN199" s="26"/>
      <c r="CO199" s="26"/>
      <c r="CP199" s="26"/>
    </row>
    <row r="200" spans="1:94" s="25" customFormat="1" ht="15" customHeight="1">
      <c r="A200" s="3"/>
      <c r="B200" s="1"/>
      <c r="C200" s="1"/>
      <c r="D200" s="1"/>
      <c r="E200" s="1"/>
      <c r="F200" s="1"/>
      <c r="G200" s="1"/>
      <c r="H200" s="1"/>
      <c r="I200" s="1"/>
      <c r="J200" s="1"/>
      <c r="K200" s="1"/>
      <c r="L200" s="3"/>
      <c r="N200" s="3"/>
      <c r="O200" s="3"/>
      <c r="P200" s="3"/>
      <c r="Q200" s="3"/>
      <c r="R200" s="3"/>
      <c r="S200" s="3"/>
      <c r="T200" s="3"/>
      <c r="U200" s="3"/>
      <c r="V200" s="3"/>
      <c r="CM200" s="26"/>
      <c r="CN200" s="26"/>
      <c r="CO200" s="26"/>
      <c r="CP200" s="26"/>
    </row>
    <row r="201" spans="1:94" s="25" customFormat="1" ht="15" customHeight="1">
      <c r="A201" s="3"/>
      <c r="B201" s="1"/>
      <c r="C201" s="1"/>
      <c r="D201" s="1"/>
      <c r="E201" s="1"/>
      <c r="F201" s="1"/>
      <c r="G201" s="1"/>
      <c r="H201" s="1"/>
      <c r="I201" s="1"/>
      <c r="J201" s="1"/>
      <c r="K201" s="1"/>
      <c r="L201" s="3"/>
      <c r="N201" s="3"/>
      <c r="O201" s="3"/>
      <c r="P201" s="3"/>
      <c r="Q201" s="3"/>
      <c r="R201" s="3"/>
      <c r="S201" s="3"/>
      <c r="T201" s="3"/>
      <c r="U201" s="3"/>
      <c r="V201" s="3"/>
      <c r="CM201" s="26"/>
      <c r="CN201" s="26"/>
      <c r="CO201" s="26"/>
      <c r="CP201" s="26"/>
    </row>
    <row r="202" spans="1:94" s="25" customFormat="1" ht="15" customHeight="1">
      <c r="A202" s="3"/>
      <c r="B202" s="1"/>
      <c r="C202" s="1"/>
      <c r="D202" s="1"/>
      <c r="E202" s="1"/>
      <c r="F202" s="1"/>
      <c r="G202" s="1"/>
      <c r="H202" s="1"/>
      <c r="I202" s="1"/>
      <c r="J202" s="1"/>
      <c r="K202" s="1"/>
      <c r="L202" s="3"/>
      <c r="N202" s="3"/>
      <c r="O202" s="3"/>
      <c r="P202" s="3"/>
      <c r="Q202" s="3"/>
      <c r="R202" s="3"/>
      <c r="S202" s="3"/>
      <c r="T202" s="3"/>
      <c r="U202" s="3"/>
      <c r="V202" s="3"/>
      <c r="CM202" s="26"/>
      <c r="CN202" s="26"/>
      <c r="CO202" s="26"/>
      <c r="CP202" s="26"/>
    </row>
    <row r="203" spans="1:94" s="25" customFormat="1" ht="15" customHeight="1">
      <c r="A203" s="3"/>
      <c r="B203" s="1"/>
      <c r="C203" s="1"/>
      <c r="D203" s="1"/>
      <c r="E203" s="1"/>
      <c r="F203" s="1"/>
      <c r="G203" s="1"/>
      <c r="H203" s="1"/>
      <c r="I203" s="1"/>
      <c r="J203" s="1"/>
      <c r="K203" s="1"/>
      <c r="L203" s="3"/>
      <c r="N203" s="3"/>
      <c r="O203" s="3"/>
      <c r="P203" s="3"/>
      <c r="Q203" s="3"/>
      <c r="R203" s="3"/>
      <c r="S203" s="3"/>
      <c r="T203" s="3"/>
      <c r="U203" s="3"/>
      <c r="V203" s="3"/>
      <c r="CM203" s="26"/>
      <c r="CN203" s="26"/>
      <c r="CO203" s="26"/>
      <c r="CP203" s="26"/>
    </row>
    <row r="204" spans="1:94" s="25" customFormat="1" ht="15" customHeight="1">
      <c r="A204" s="3"/>
      <c r="B204" s="1"/>
      <c r="C204" s="1"/>
      <c r="D204" s="1"/>
      <c r="E204" s="1"/>
      <c r="F204" s="1"/>
      <c r="G204" s="1"/>
      <c r="H204" s="1"/>
      <c r="I204" s="1"/>
      <c r="J204" s="1"/>
      <c r="K204" s="1"/>
      <c r="L204" s="3"/>
      <c r="N204" s="3"/>
      <c r="O204" s="3"/>
      <c r="P204" s="3"/>
      <c r="Q204" s="3"/>
      <c r="R204" s="3"/>
      <c r="S204" s="3"/>
      <c r="T204" s="3"/>
      <c r="U204" s="3"/>
      <c r="V204" s="3"/>
      <c r="CM204" s="26"/>
      <c r="CN204" s="26"/>
      <c r="CO204" s="26"/>
      <c r="CP204" s="26"/>
    </row>
    <row r="566" spans="1:94" s="25" customFormat="1" ht="15" customHeight="1">
      <c r="A566" s="3"/>
      <c r="B566" s="1"/>
      <c r="C566" s="3"/>
      <c r="D566" s="3"/>
      <c r="E566" s="3"/>
      <c r="F566" s="3"/>
      <c r="G566" s="3"/>
      <c r="H566" s="3"/>
      <c r="I566" s="3"/>
      <c r="J566" s="3"/>
      <c r="K566" s="3"/>
      <c r="L566" s="3"/>
      <c r="N566" s="3"/>
      <c r="O566" s="3"/>
      <c r="P566" s="3"/>
      <c r="Q566" s="3"/>
      <c r="R566" s="3"/>
      <c r="S566" s="3"/>
      <c r="T566" s="3"/>
      <c r="U566" s="3"/>
      <c r="V566" s="3"/>
      <c r="AA566" s="8"/>
      <c r="CM566" s="26"/>
      <c r="CN566" s="26"/>
      <c r="CO566" s="26"/>
      <c r="CP566" s="26"/>
    </row>
    <row r="567" spans="1:94" s="25" customFormat="1" ht="15" customHeight="1">
      <c r="A567" s="3"/>
      <c r="B567" s="1"/>
      <c r="C567" s="3"/>
      <c r="D567" s="3"/>
      <c r="E567" s="3"/>
      <c r="F567" s="3"/>
      <c r="G567" s="3"/>
      <c r="H567" s="3"/>
      <c r="I567" s="3"/>
      <c r="J567" s="3"/>
      <c r="K567" s="3"/>
      <c r="L567" s="3"/>
      <c r="N567" s="3"/>
      <c r="O567" s="3"/>
      <c r="P567" s="3"/>
      <c r="Q567" s="3"/>
      <c r="R567" s="3"/>
      <c r="S567" s="3"/>
      <c r="T567" s="3"/>
      <c r="U567" s="3"/>
      <c r="V567" s="3"/>
      <c r="AA567" s="8"/>
      <c r="CM567" s="26"/>
      <c r="CN567" s="26"/>
      <c r="CO567" s="26"/>
      <c r="CP567" s="26"/>
    </row>
    <row r="568" spans="1:94" s="25" customFormat="1" ht="15" customHeight="1">
      <c r="A568" s="3"/>
      <c r="B568" s="1"/>
      <c r="C568" s="3"/>
      <c r="D568" s="3"/>
      <c r="E568" s="3"/>
      <c r="F568" s="3"/>
      <c r="G568" s="3"/>
      <c r="H568" s="3"/>
      <c r="I568" s="3"/>
      <c r="J568" s="3"/>
      <c r="K568" s="3"/>
      <c r="L568" s="3"/>
      <c r="N568" s="3"/>
      <c r="O568" s="3"/>
      <c r="P568" s="3"/>
      <c r="Q568" s="3"/>
      <c r="R568" s="3"/>
      <c r="S568" s="3"/>
      <c r="T568" s="3"/>
      <c r="U568" s="3"/>
      <c r="V568" s="3"/>
      <c r="AA568" s="8"/>
      <c r="CM568" s="26"/>
      <c r="CN568" s="26"/>
      <c r="CO568" s="26"/>
      <c r="CP568" s="26"/>
    </row>
    <row r="569" spans="1:94" s="25" customFormat="1" ht="15" customHeight="1">
      <c r="A569" s="3"/>
      <c r="B569" s="1"/>
      <c r="C569" s="3"/>
      <c r="D569" s="3"/>
      <c r="E569" s="3"/>
      <c r="F569" s="3"/>
      <c r="G569" s="3"/>
      <c r="H569" s="3"/>
      <c r="I569" s="3"/>
      <c r="J569" s="3"/>
      <c r="K569" s="3"/>
      <c r="L569" s="3"/>
      <c r="N569" s="3"/>
      <c r="O569" s="3"/>
      <c r="P569" s="3"/>
      <c r="Q569" s="3"/>
      <c r="R569" s="3"/>
      <c r="S569" s="3"/>
      <c r="T569" s="3"/>
      <c r="U569" s="3"/>
      <c r="V569" s="3"/>
      <c r="AA569" s="8"/>
      <c r="CM569" s="26"/>
      <c r="CN569" s="26"/>
      <c r="CO569" s="26"/>
      <c r="CP569" s="26"/>
    </row>
    <row r="570" spans="1:94" s="25" customFormat="1" ht="15" customHeight="1">
      <c r="A570" s="3"/>
      <c r="B570" s="1"/>
      <c r="C570" s="3"/>
      <c r="D570" s="3"/>
      <c r="E570" s="3"/>
      <c r="F570" s="3"/>
      <c r="G570" s="3"/>
      <c r="H570" s="3"/>
      <c r="I570" s="3"/>
      <c r="J570" s="3"/>
      <c r="K570" s="3"/>
      <c r="L570" s="3"/>
      <c r="N570" s="3"/>
      <c r="O570" s="3"/>
      <c r="P570" s="3"/>
      <c r="Q570" s="3"/>
      <c r="R570" s="3"/>
      <c r="S570" s="3"/>
      <c r="T570" s="3"/>
      <c r="U570" s="3"/>
      <c r="V570" s="3"/>
      <c r="AA570" s="8"/>
      <c r="CM570" s="26"/>
      <c r="CN570" s="26"/>
      <c r="CO570" s="26"/>
      <c r="CP570" s="26"/>
    </row>
    <row r="571" spans="1:94" s="25" customFormat="1" ht="15" customHeight="1">
      <c r="A571" s="3"/>
      <c r="B571" s="1"/>
      <c r="C571" s="3"/>
      <c r="D571" s="3"/>
      <c r="E571" s="3"/>
      <c r="F571" s="3"/>
      <c r="G571" s="3"/>
      <c r="H571" s="3"/>
      <c r="I571" s="3"/>
      <c r="J571" s="3"/>
      <c r="K571" s="3"/>
      <c r="L571" s="3"/>
      <c r="N571" s="3"/>
      <c r="O571" s="3"/>
      <c r="P571" s="3"/>
      <c r="Q571" s="3"/>
      <c r="R571" s="3"/>
      <c r="S571" s="3"/>
      <c r="T571" s="3"/>
      <c r="U571" s="3"/>
      <c r="V571" s="3"/>
      <c r="AA571" s="8"/>
      <c r="CM571" s="26"/>
      <c r="CN571" s="26"/>
      <c r="CO571" s="26"/>
      <c r="CP571" s="26"/>
    </row>
    <row r="572" spans="1:94" s="25" customFormat="1" ht="15" customHeight="1">
      <c r="A572" s="3"/>
      <c r="B572" s="1"/>
      <c r="C572" s="3"/>
      <c r="D572" s="3"/>
      <c r="E572" s="3"/>
      <c r="F572" s="3"/>
      <c r="G572" s="3"/>
      <c r="H572" s="3"/>
      <c r="I572" s="3"/>
      <c r="J572" s="3"/>
      <c r="K572" s="3"/>
      <c r="L572" s="3"/>
      <c r="N572" s="3"/>
      <c r="O572" s="3"/>
      <c r="P572" s="3"/>
      <c r="Q572" s="3"/>
      <c r="R572" s="3"/>
      <c r="S572" s="3"/>
      <c r="T572" s="3"/>
      <c r="U572" s="3"/>
      <c r="V572" s="3"/>
      <c r="AA572" s="8"/>
      <c r="CM572" s="26"/>
      <c r="CN572" s="26"/>
      <c r="CO572" s="26"/>
      <c r="CP572" s="26"/>
    </row>
    <row r="573" spans="1:94" s="25" customFormat="1" ht="15" customHeight="1">
      <c r="A573" s="3"/>
      <c r="B573" s="1"/>
      <c r="C573" s="3"/>
      <c r="D573" s="3"/>
      <c r="E573" s="3"/>
      <c r="F573" s="3"/>
      <c r="G573" s="3"/>
      <c r="H573" s="3"/>
      <c r="I573" s="3"/>
      <c r="J573" s="3"/>
      <c r="K573" s="3"/>
      <c r="L573" s="3"/>
      <c r="N573" s="3"/>
      <c r="O573" s="3"/>
      <c r="P573" s="3"/>
      <c r="Q573" s="3"/>
      <c r="R573" s="3"/>
      <c r="S573" s="3"/>
      <c r="T573" s="3"/>
      <c r="U573" s="3"/>
      <c r="V573" s="3"/>
      <c r="AA573" s="8"/>
      <c r="CM573" s="26"/>
      <c r="CN573" s="26"/>
      <c r="CO573" s="26"/>
      <c r="CP573" s="26"/>
    </row>
    <row r="574" spans="1:94" s="25" customFormat="1" ht="15" customHeight="1">
      <c r="A574" s="3"/>
      <c r="B574" s="1"/>
      <c r="C574" s="3"/>
      <c r="D574" s="3"/>
      <c r="E574" s="3"/>
      <c r="F574" s="3"/>
      <c r="G574" s="3"/>
      <c r="H574" s="3"/>
      <c r="I574" s="3"/>
      <c r="J574" s="3"/>
      <c r="K574" s="3"/>
      <c r="L574" s="3"/>
      <c r="N574" s="3"/>
      <c r="O574" s="3"/>
      <c r="P574" s="3"/>
      <c r="Q574" s="3"/>
      <c r="R574" s="3"/>
      <c r="S574" s="3"/>
      <c r="T574" s="3"/>
      <c r="U574" s="3"/>
      <c r="V574" s="3"/>
      <c r="AA574" s="8"/>
      <c r="CM574" s="26"/>
      <c r="CN574" s="26"/>
      <c r="CO574" s="26"/>
      <c r="CP574" s="26"/>
    </row>
    <row r="575" spans="1:94" s="25" customFormat="1" ht="15" customHeight="1">
      <c r="A575" s="3"/>
      <c r="B575" s="1"/>
      <c r="C575" s="3"/>
      <c r="D575" s="3"/>
      <c r="E575" s="3"/>
      <c r="F575" s="3"/>
      <c r="G575" s="3"/>
      <c r="H575" s="3"/>
      <c r="I575" s="3"/>
      <c r="J575" s="3"/>
      <c r="K575" s="3"/>
      <c r="L575" s="3"/>
      <c r="N575" s="3"/>
      <c r="O575" s="3"/>
      <c r="P575" s="3"/>
      <c r="Q575" s="3"/>
      <c r="R575" s="3"/>
      <c r="S575" s="3"/>
      <c r="T575" s="3"/>
      <c r="U575" s="3"/>
      <c r="V575" s="3"/>
      <c r="AA575" s="8"/>
      <c r="CM575" s="26"/>
      <c r="CN575" s="26"/>
      <c r="CO575" s="26"/>
      <c r="CP575" s="26"/>
    </row>
    <row r="576" spans="1:94" s="25" customFormat="1" ht="15" customHeight="1">
      <c r="A576" s="3"/>
      <c r="B576" s="1"/>
      <c r="C576" s="1"/>
      <c r="D576" s="1"/>
      <c r="E576" s="1"/>
      <c r="F576" s="1"/>
      <c r="G576" s="1"/>
      <c r="H576" s="1"/>
      <c r="I576" s="1"/>
      <c r="J576" s="1"/>
      <c r="K576" s="1"/>
      <c r="L576" s="3"/>
      <c r="N576" s="3"/>
      <c r="O576" s="3"/>
      <c r="P576" s="3"/>
      <c r="Q576" s="3"/>
      <c r="R576" s="3"/>
      <c r="S576" s="3"/>
      <c r="T576" s="3"/>
      <c r="U576" s="3"/>
      <c r="V576" s="3"/>
      <c r="AA576" s="8"/>
      <c r="CM576" s="26"/>
      <c r="CN576" s="26"/>
      <c r="CO576" s="26"/>
      <c r="CP576" s="26"/>
    </row>
    <row r="577" spans="1:94" s="25" customFormat="1" ht="15" customHeight="1">
      <c r="A577" s="3"/>
      <c r="B577" s="1"/>
      <c r="C577" s="1"/>
      <c r="D577" s="1"/>
      <c r="E577" s="1"/>
      <c r="F577" s="1"/>
      <c r="G577" s="1"/>
      <c r="H577" s="1"/>
      <c r="I577" s="1"/>
      <c r="J577" s="1"/>
      <c r="K577" s="1"/>
      <c r="L577" s="3"/>
      <c r="N577" s="3"/>
      <c r="O577" s="3"/>
      <c r="P577" s="3"/>
      <c r="Q577" s="3"/>
      <c r="R577" s="3"/>
      <c r="S577" s="3"/>
      <c r="T577" s="3"/>
      <c r="U577" s="3"/>
      <c r="V577" s="3"/>
      <c r="AA577" s="8"/>
      <c r="CM577" s="26"/>
      <c r="CN577" s="26"/>
      <c r="CO577" s="26"/>
      <c r="CP577" s="26"/>
    </row>
    <row r="578" spans="1:94" s="25" customFormat="1" ht="15" customHeight="1">
      <c r="A578" s="3"/>
      <c r="B578" s="1"/>
      <c r="C578" s="1"/>
      <c r="D578" s="1"/>
      <c r="E578" s="1"/>
      <c r="F578" s="1"/>
      <c r="G578" s="1"/>
      <c r="H578" s="1"/>
      <c r="I578" s="1"/>
      <c r="J578" s="1"/>
      <c r="K578" s="1"/>
      <c r="L578" s="3"/>
      <c r="N578" s="3"/>
      <c r="O578" s="3"/>
      <c r="P578" s="3"/>
      <c r="Q578" s="3"/>
      <c r="R578" s="3"/>
      <c r="S578" s="3"/>
      <c r="T578" s="3"/>
      <c r="U578" s="3"/>
      <c r="V578" s="3"/>
      <c r="AA578" s="8"/>
      <c r="CM578" s="26"/>
      <c r="CN578" s="26"/>
      <c r="CO578" s="26"/>
      <c r="CP578" s="26"/>
    </row>
  </sheetData>
  <protectedRanges>
    <protectedRange sqref="K69:K71 K30:K31 K34:K35 K74:K75 K78:K79 K82:K84 K40:K43 K94:K95 D87 K63:K64 K60 K21:K23 K26:K27 K11:K13 K90:K91 K98:K102 K104:K105 K50:K53 K16:K18 K56:K57 K46:K47" name="RESPUESTAS"/>
  </protectedRanges>
  <dataConsolidate/>
  <mergeCells count="76">
    <mergeCell ref="C66:K66"/>
    <mergeCell ref="F45:G45"/>
    <mergeCell ref="C46:J46"/>
    <mergeCell ref="C47:J47"/>
    <mergeCell ref="C53:J53"/>
    <mergeCell ref="F55:G55"/>
    <mergeCell ref="C56:J56"/>
    <mergeCell ref="C57:J57"/>
    <mergeCell ref="F49:G49"/>
    <mergeCell ref="C51:J51"/>
    <mergeCell ref="C52:J52"/>
    <mergeCell ref="C60:J60"/>
    <mergeCell ref="F59:G59"/>
    <mergeCell ref="C37:K37"/>
    <mergeCell ref="F39:G39"/>
    <mergeCell ref="F42:G42"/>
    <mergeCell ref="C40:J40"/>
    <mergeCell ref="C35:J35"/>
    <mergeCell ref="C94:J94"/>
    <mergeCell ref="F73:G73"/>
    <mergeCell ref="F77:G77"/>
    <mergeCell ref="F81:G81"/>
    <mergeCell ref="F86:G86"/>
    <mergeCell ref="C90:J90"/>
    <mergeCell ref="C91:J91"/>
    <mergeCell ref="F89:G89"/>
    <mergeCell ref="F93:G93"/>
    <mergeCell ref="D87:K87"/>
    <mergeCell ref="C3:K3"/>
    <mergeCell ref="C78:J78"/>
    <mergeCell ref="C74:J74"/>
    <mergeCell ref="C75:J75"/>
    <mergeCell ref="C69:J69"/>
    <mergeCell ref="C70:J70"/>
    <mergeCell ref="C71:J71"/>
    <mergeCell ref="C31:J31"/>
    <mergeCell ref="C34:J34"/>
    <mergeCell ref="F10:G10"/>
    <mergeCell ref="C11:J11"/>
    <mergeCell ref="C12:J12"/>
    <mergeCell ref="C13:J13"/>
    <mergeCell ref="F15:G15"/>
    <mergeCell ref="C16:J16"/>
    <mergeCell ref="C17:J17"/>
    <mergeCell ref="F68:G68"/>
    <mergeCell ref="C18:J18"/>
    <mergeCell ref="F20:G20"/>
    <mergeCell ref="C21:J21"/>
    <mergeCell ref="C22:J22"/>
    <mergeCell ref="C23:J23"/>
    <mergeCell ref="F25:G25"/>
    <mergeCell ref="C26:J26"/>
    <mergeCell ref="C27:J27"/>
    <mergeCell ref="F29:G29"/>
    <mergeCell ref="C63:J63"/>
    <mergeCell ref="C64:J64"/>
    <mergeCell ref="F62:G62"/>
    <mergeCell ref="C50:J50"/>
    <mergeCell ref="C43:J43"/>
    <mergeCell ref="F33:G33"/>
    <mergeCell ref="C7:K7"/>
    <mergeCell ref="F103:G103"/>
    <mergeCell ref="C104:J104"/>
    <mergeCell ref="C105:J105"/>
    <mergeCell ref="K82:K83"/>
    <mergeCell ref="C82:J82"/>
    <mergeCell ref="C100:J100"/>
    <mergeCell ref="C101:J101"/>
    <mergeCell ref="F97:G97"/>
    <mergeCell ref="C98:J98"/>
    <mergeCell ref="C99:J99"/>
    <mergeCell ref="C84:J84"/>
    <mergeCell ref="C95:J95"/>
    <mergeCell ref="C8:K8"/>
    <mergeCell ref="C79:J79"/>
    <mergeCell ref="C30:J30"/>
  </mergeCells>
  <conditionalFormatting sqref="C8">
    <cfRule type="expression" dxfId="59" priority="220">
      <formula>OR(AND(#REF!="",#REF!="",#REF!=""),AND(#REF!&lt;&gt;"",#REF!&lt;&gt;"",#REF!&lt;&gt;""),#REF!&lt;&gt;#REF!)</formula>
    </cfRule>
  </conditionalFormatting>
  <conditionalFormatting sqref="C37">
    <cfRule type="expression" dxfId="58" priority="87">
      <formula>OR(AND(#REF!="",#REF!="",#REF!=""),AND(#REF!&lt;&gt;"",#REF!&lt;&gt;"",#REF!&lt;&gt;""),#REF!&lt;&gt;#REF!)</formula>
    </cfRule>
  </conditionalFormatting>
  <conditionalFormatting sqref="C66">
    <cfRule type="expression" dxfId="57" priority="86">
      <formula>OR(AND(#REF!="",#REF!="",#REF!=""),AND(#REF!&lt;&gt;"",#REF!&lt;&gt;"",#REF!&lt;&gt;""),#REF!&lt;&gt;#REF!)</formula>
    </cfRule>
  </conditionalFormatting>
  <conditionalFormatting sqref="D87">
    <cfRule type="expression" dxfId="34" priority="776">
      <formula>LEN($D$87)&lt;10</formula>
    </cfRule>
  </conditionalFormatting>
  <conditionalFormatting sqref="K11:K13 K47 K56:K57">
    <cfRule type="expression" dxfId="26" priority="26">
      <formula>NOT(OR($K11="Si",$K11="No"))</formula>
    </cfRule>
  </conditionalFormatting>
  <conditionalFormatting sqref="K16:K18">
    <cfRule type="expression" dxfId="25" priority="23">
      <formula>NOT(OR($K16="Si",$K16="No"))</formula>
    </cfRule>
  </conditionalFormatting>
  <conditionalFormatting sqref="K21:K23">
    <cfRule type="expression" dxfId="24" priority="35">
      <formula>NOT(OR($K21="Si",$K21="No"))</formula>
    </cfRule>
  </conditionalFormatting>
  <conditionalFormatting sqref="K26:K27">
    <cfRule type="expression" dxfId="23" priority="34">
      <formula>NOT(OR($K26="Si",$K26="No"))</formula>
    </cfRule>
  </conditionalFormatting>
  <conditionalFormatting sqref="K30:K31">
    <cfRule type="expression" dxfId="22" priority="160">
      <formula>NOT(OR($K30="Si",$K30="No"))</formula>
    </cfRule>
  </conditionalFormatting>
  <conditionalFormatting sqref="K34:K35 K46">
    <cfRule type="expression" dxfId="21" priority="126" stopIfTrue="1">
      <formula>NOT(OR($K34="Si",$K34="No"))</formula>
    </cfRule>
  </conditionalFormatting>
  <conditionalFormatting sqref="K40">
    <cfRule type="expression" dxfId="20" priority="116" stopIfTrue="1">
      <formula>NOT(OR($K40="Si",$K40="No"))</formula>
    </cfRule>
  </conditionalFormatting>
  <conditionalFormatting sqref="K43">
    <cfRule type="expression" dxfId="19" priority="33" stopIfTrue="1">
      <formula>NOT(OR($K43="Si",$K43="No"))</formula>
    </cfRule>
  </conditionalFormatting>
  <conditionalFormatting sqref="K50:K53">
    <cfRule type="expression" dxfId="18" priority="74">
      <formula>NOT(OR($K50="Si",$K50="No"))</formula>
    </cfRule>
  </conditionalFormatting>
  <conditionalFormatting sqref="K60">
    <cfRule type="expression" dxfId="17" priority="114">
      <formula>NOT(OR($K60="Si",$K60="No"))</formula>
    </cfRule>
  </conditionalFormatting>
  <conditionalFormatting sqref="K63:K64">
    <cfRule type="expression" dxfId="16" priority="10">
      <formula>NOT(OR($K63="Si",$K63="No"))</formula>
    </cfRule>
  </conditionalFormatting>
  <conditionalFormatting sqref="K69:K71">
    <cfRule type="expression" dxfId="15" priority="8">
      <formula>NOT(OR($K69="Si",$K69="No"))</formula>
    </cfRule>
  </conditionalFormatting>
  <conditionalFormatting sqref="K74:K75">
    <cfRule type="expression" dxfId="14" priority="125" stopIfTrue="1">
      <formula>NOT(OR($K74="Si",$K74="No"))</formula>
    </cfRule>
  </conditionalFormatting>
  <conditionalFormatting sqref="K78:K79">
    <cfRule type="expression" dxfId="13" priority="124">
      <formula>NOT(OR($K78="Si",$K78="No"))</formula>
    </cfRule>
  </conditionalFormatting>
  <conditionalFormatting sqref="K82:K84">
    <cfRule type="expression" dxfId="12" priority="738">
      <formula>NOT(OR($K82="Si",$K82="No"))</formula>
    </cfRule>
  </conditionalFormatting>
  <conditionalFormatting sqref="K90:K91">
    <cfRule type="expression" dxfId="11" priority="739">
      <formula>NOT(OR($K90="Si",$K90="No"))</formula>
    </cfRule>
  </conditionalFormatting>
  <conditionalFormatting sqref="K94:K95">
    <cfRule type="expression" dxfId="10" priority="139">
      <formula>NOT(OR($K94="Si",$K94="No"))</formula>
    </cfRule>
  </conditionalFormatting>
  <conditionalFormatting sqref="K98:K101">
    <cfRule type="expression" dxfId="9" priority="43">
      <formula>NOT(OR($K98="Si",$K98="No"))</formula>
    </cfRule>
  </conditionalFormatting>
  <conditionalFormatting sqref="K104:K105">
    <cfRule type="expression" dxfId="8" priority="740">
      <formula>NOT(OR($K104="Si",$K104="No"))</formula>
    </cfRule>
  </conditionalFormatting>
  <dataValidations count="3">
    <dataValidation type="list" allowBlank="1" showInputMessage="1" showErrorMessage="1" sqref="F11:F13 F16:F18 F26:F27 F21:F23 F69:F71 F30:F31 F34:F35 F56:F57 F50:F53 F46:F47" xr:uid="{F7BD5377-22D1-4172-B217-53AA569FA1EF}">
      <formula1>opcion1</formula1>
    </dataValidation>
    <dataValidation type="list" allowBlank="1" showInputMessage="1" showErrorMessage="1" sqref="K94:K95 K84 K60 K74:K75 K63:K64 K43 K40 K82 K78:K79 K16:K18 K50:K53 K21:K23 K26:K27 K29:K31 K69:K71 K33:K35 K11:K13 K104:K105 K56:K57 K90:K91 K98:K101 K46:K47" xr:uid="{10622CED-9376-4EFF-B5CA-910C4C1CBCCC}">
      <formula1>"Selecciona,Si,No"</formula1>
    </dataValidation>
    <dataValidation allowBlank="1" showInputMessage="1" showErrorMessage="1" promptTitle="Centro de trabajo" prompt="Lugar en que los trabajadores estarán expuestos al agente de riesgo (plaguicida, metales o citostáticos)" sqref="D87:K87" xr:uid="{F6762E11-7929-4306-A702-E30FC9085051}"/>
  </dataValidations>
  <hyperlinks>
    <hyperlink ref="F10:G10" location="Cargo" display="Volver" xr:uid="{66E80D1D-1800-4713-A59E-528B0CA2F48D}"/>
    <hyperlink ref="F39:G39" location="Condiciones" display="Volver" xr:uid="{18539371-977E-4E6B-8F5B-7B5199C8E154}"/>
    <hyperlink ref="F15:G15" location="Cargo" display="Volver" xr:uid="{7462D036-4CAB-49FA-9905-4ED7116D5090}"/>
    <hyperlink ref="F20:G20" location="Cargo" display="Volver" xr:uid="{23D5F8D2-5EC7-42F9-8BE2-B6C6A4CA23B9}"/>
    <hyperlink ref="F25:G25" location="Cargo" display="Volver" xr:uid="{7CE1BCFB-5A03-4C6C-A952-DBCC92A0AF92}"/>
    <hyperlink ref="F29:G29" location="Cargo" display="Volver" xr:uid="{D7E1A2B4-162F-4363-AE96-AFDCC2FA81AE}"/>
    <hyperlink ref="F33:G33" location="Cargo" display="Volver" xr:uid="{A7C42000-2D8E-40C1-BBFE-1BAD9958E86D}"/>
    <hyperlink ref="F42:G42" location="Condiciones" display="Volver" xr:uid="{929D00B7-F3DC-49B7-B7A4-29BEAD68BCEA}"/>
    <hyperlink ref="F45:G45" location="Condiciones" display="Volver" xr:uid="{69D10C10-06C9-494D-B248-C240D5313DCF}"/>
    <hyperlink ref="F49:G49" location="Condiciones" display="Volver" xr:uid="{15865AD3-2D3D-4CDA-BD10-ADD8D19A6049}"/>
    <hyperlink ref="F55:G55" location="Condiciones" display="Volver" xr:uid="{956D685A-0F6B-4196-A9D0-0D1E1F51F8EB}"/>
    <hyperlink ref="F59:G59" location="Condiciones" display="Volver" xr:uid="{AF1B1239-9110-4621-94C2-F666268BD5FB}"/>
    <hyperlink ref="F62:G62" location="Condiciones" display="Volver" xr:uid="{B434D8B8-99AF-40C2-92BA-53BF91448C37}"/>
    <hyperlink ref="F68:G68" location="Enfermedad" display="Volver" xr:uid="{DA86AFBC-275E-4F4B-8384-890AC379C2BE}"/>
    <hyperlink ref="F73:G73" location="Enfermedad" display="Volver" xr:uid="{41B50FC7-6DF2-48A2-8AE5-1B1B7CD6B2D7}"/>
    <hyperlink ref="F77:G77" location="Enfermedad" display="Volver" xr:uid="{54AA691B-FEF8-43EA-AE6A-01F76461119A}"/>
    <hyperlink ref="F81:G81" location="Enfermedad" display="Volver" xr:uid="{71B48828-72B7-494F-86D5-223A01F7DCE0}"/>
    <hyperlink ref="F86:G86" location="Enfermedad" display="Volver" xr:uid="{4DD96AD6-8513-48D6-82E6-A73E125EEA03}"/>
    <hyperlink ref="F89:G89" location="Enfermedad" display="Volver" xr:uid="{AE553010-9037-4F28-87A3-3881C35DA5FA}"/>
    <hyperlink ref="F93:G93" location="Enfermedad" display="Volver" xr:uid="{3B13ADE0-18CB-484F-A746-D2ED3A4207DD}"/>
    <hyperlink ref="F97:G97" location="Enfermedad" display="Volver" xr:uid="{D2E55227-6BA9-41DA-B970-C53D02963C53}"/>
    <hyperlink ref="F103:G103" location="Enfermedad" display="Volver" xr:uid="{BFD0A4BF-0B8B-44C2-9D7D-635A608A97A4}"/>
  </hyperlinks>
  <pageMargins left="0.39370078740157483" right="0.39370078740157483" top="0.39370078740157483" bottom="0.39370078740157483" header="0" footer="0.39370078740157483"/>
  <pageSetup scale="48"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5" stopIfTrue="1" id="{0F00E350-D76E-49C2-8A97-839BBAC89413}">
            <xm:f>OR(ODA!$C$7&lt;&gt;"Contratado (ocupacional)",ODA!$D$24="")</xm:f>
            <x14:dxf>
              <font>
                <color theme="0"/>
              </font>
              <fill>
                <patternFill patternType="solid">
                  <bgColor theme="0"/>
                </patternFill>
              </fill>
              <border>
                <left style="thin">
                  <color theme="0"/>
                </left>
                <right style="thin">
                  <color theme="0"/>
                </right>
                <top style="thin">
                  <color theme="0"/>
                </top>
                <bottom style="thin">
                  <color theme="0"/>
                </bottom>
              </border>
            </x14:dxf>
          </x14:cfRule>
          <xm:sqref>C10:K13</xm:sqref>
        </x14:conditionalFormatting>
        <x14:conditionalFormatting xmlns:xm="http://schemas.microsoft.com/office/excel/2006/main">
          <x14:cfRule type="expression" priority="17" stopIfTrue="1" id="{C61202A4-49EF-449A-A1BC-5E41A6DCA11A}">
            <xm:f>OR(ODA!$C$7&lt;&gt;"Contratado (ocupacional)",ODA!$D$27="")</xm:f>
            <x14:dxf>
              <font>
                <color theme="0"/>
              </font>
              <fill>
                <patternFill patternType="solid">
                  <bgColor theme="0"/>
                </patternFill>
              </fill>
              <border>
                <left style="thin">
                  <color theme="0"/>
                </left>
                <right style="thin">
                  <color theme="0"/>
                </right>
                <top style="thin">
                  <color theme="0"/>
                </top>
                <bottom style="thin">
                  <color theme="0"/>
                </bottom>
              </border>
            </x14:dxf>
          </x14:cfRule>
          <xm:sqref>C15:K18</xm:sqref>
        </x14:conditionalFormatting>
        <x14:conditionalFormatting xmlns:xm="http://schemas.microsoft.com/office/excel/2006/main">
          <x14:cfRule type="expression" priority="16" stopIfTrue="1" id="{49039A6D-D7A4-4A36-A303-C26C1A7BB160}">
            <xm:f>OR(ODA!$C$7&lt;&gt;"Contratado (ocupacional)",ODA!$D$28="")</xm:f>
            <x14:dxf>
              <font>
                <color theme="0"/>
              </font>
              <fill>
                <patternFill patternType="solid">
                  <bgColor theme="0"/>
                </patternFill>
              </fill>
              <border>
                <left style="thin">
                  <color theme="0"/>
                </left>
                <right style="thin">
                  <color theme="0"/>
                </right>
                <top style="thin">
                  <color theme="0"/>
                </top>
                <bottom style="thin">
                  <color theme="0"/>
                </bottom>
              </border>
            </x14:dxf>
          </x14:cfRule>
          <xm:sqref>C20:K23</xm:sqref>
        </x14:conditionalFormatting>
        <x14:conditionalFormatting xmlns:xm="http://schemas.microsoft.com/office/excel/2006/main">
          <x14:cfRule type="expression" priority="22" stopIfTrue="1" id="{5232B449-E265-4161-8F74-C7D5119B6947}">
            <xm:f>OR(ODA!$C$7&lt;&gt;"Contratado (ocupacional)",ODA!$D$29="")</xm:f>
            <x14:dxf>
              <font>
                <color theme="0"/>
              </font>
              <fill>
                <patternFill patternType="solid">
                  <bgColor theme="0"/>
                </patternFill>
              </fill>
              <border>
                <left style="thin">
                  <color theme="0"/>
                </left>
                <right style="thin">
                  <color theme="0"/>
                </right>
                <top style="thin">
                  <color theme="0"/>
                </top>
                <bottom style="thin">
                  <color theme="0"/>
                </bottom>
              </border>
            </x14:dxf>
          </x14:cfRule>
          <xm:sqref>C25:K27</xm:sqref>
        </x14:conditionalFormatting>
        <x14:conditionalFormatting xmlns:xm="http://schemas.microsoft.com/office/excel/2006/main">
          <x14:cfRule type="expression" priority="21" stopIfTrue="1" id="{242DD279-4D0D-43BA-9CE1-D888763E8F15}">
            <xm:f>OR(ODA!$C$7&lt;&gt;"Contratado (ocupacional)",ODA!$D$30="")</xm:f>
            <x14:dxf>
              <font>
                <color theme="0"/>
              </font>
              <fill>
                <patternFill patternType="solid">
                  <bgColor theme="0"/>
                </patternFill>
              </fill>
              <border>
                <left style="thin">
                  <color theme="0"/>
                </left>
                <right style="thin">
                  <color theme="0"/>
                </right>
                <top style="thin">
                  <color theme="0"/>
                </top>
                <bottom style="thin">
                  <color theme="0"/>
                </bottom>
              </border>
            </x14:dxf>
          </x14:cfRule>
          <xm:sqref>C29:K31</xm:sqref>
        </x14:conditionalFormatting>
        <x14:conditionalFormatting xmlns:xm="http://schemas.microsoft.com/office/excel/2006/main">
          <x14:cfRule type="expression" priority="20" id="{645B7EA7-B185-4742-9481-F49ADA4C4C07}">
            <xm:f>OR(ODA!$D$31="",ODA!$C$7&lt;&gt;"Contratado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C33:K35</xm:sqref>
        </x14:conditionalFormatting>
        <x14:conditionalFormatting xmlns:xm="http://schemas.microsoft.com/office/excel/2006/main">
          <x14:cfRule type="expression" priority="19" stopIfTrue="1" id="{C3CBA23B-AB94-4C61-98A5-BF78F214F557}">
            <xm:f>OR(ODA!$D$33="",ODA!$C$7&lt;&gt;"Contratado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C39:K40</xm:sqref>
        </x14:conditionalFormatting>
        <x14:conditionalFormatting xmlns:xm="http://schemas.microsoft.com/office/excel/2006/main">
          <x14:cfRule type="expression" priority="18" id="{42BD0E81-85D1-4F23-8BEC-88DD08E746DF}">
            <xm:f>OR(ODA!$D$34="",ODA!$C$7&lt;&gt;"Contratado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C42:K43</xm:sqref>
        </x14:conditionalFormatting>
        <x14:conditionalFormatting xmlns:xm="http://schemas.microsoft.com/office/excel/2006/main">
          <x14:cfRule type="expression" priority="14" id="{86DF2C21-4DF8-41E4-9EAB-A222FCB88539}">
            <xm:f>OR(ODA!$D$35="",ODA!$C$7&lt;&gt;"Contratado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C45:K47</xm:sqref>
        </x14:conditionalFormatting>
        <x14:conditionalFormatting xmlns:xm="http://schemas.microsoft.com/office/excel/2006/main">
          <x14:cfRule type="expression" priority="31" id="{DC15BCAF-E018-4D57-A9F7-3F61590A9F4E}">
            <xm:f>OR(ODA!$D$36="",ODA!$C$7&lt;&gt;"Contratado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C49:K53</xm:sqref>
        </x14:conditionalFormatting>
        <x14:conditionalFormatting xmlns:xm="http://schemas.microsoft.com/office/excel/2006/main">
          <x14:cfRule type="expression" priority="12" id="{747B890E-583E-419A-9CED-6FD6685A3618}">
            <xm:f>OR(ODA!$D$37="",ODA!$C$7&lt;&gt;"Contratado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C55:K57</xm:sqref>
        </x14:conditionalFormatting>
        <x14:conditionalFormatting xmlns:xm="http://schemas.microsoft.com/office/excel/2006/main">
          <x14:cfRule type="expression" priority="11" id="{F2B7C845-5B3D-4F54-A643-C95D50B0FAEE}">
            <xm:f>OR(ODA!$D$38="",ODA!$C$7&lt;&gt;"Contratado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C59:K60</xm:sqref>
        </x14:conditionalFormatting>
        <x14:conditionalFormatting xmlns:xm="http://schemas.microsoft.com/office/excel/2006/main">
          <x14:cfRule type="expression" priority="9" id="{8D64032A-DE9C-4CB8-A379-F611C4014B53}">
            <xm:f>OR(ODA!$D$39="",ODA!$C$7&lt;&gt;"Contratado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C62:K64</xm:sqref>
        </x14:conditionalFormatting>
        <x14:conditionalFormatting xmlns:xm="http://schemas.microsoft.com/office/excel/2006/main">
          <x14:cfRule type="expression" priority="7" id="{9B707F38-207E-4347-9EC6-1D67D1AB0FE4}">
            <xm:f>OR(AND(ODA!$G$23="",ODA!$G$24=""),ODA!$C$7&lt;&gt;"Contratado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C68:K71</xm:sqref>
        </x14:conditionalFormatting>
        <x14:conditionalFormatting xmlns:xm="http://schemas.microsoft.com/office/excel/2006/main">
          <x14:cfRule type="expression" priority="30" id="{AD563083-892A-4E70-864E-C4CABD41EE06}">
            <xm:f>OR(ODA!$G$25="",ODA!$C$7&lt;&gt;"Contratado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C73:K75</xm:sqref>
        </x14:conditionalFormatting>
        <x14:conditionalFormatting xmlns:xm="http://schemas.microsoft.com/office/excel/2006/main">
          <x14:cfRule type="expression" priority="122" id="{9B707F38-207E-4347-9EC6-1D67D1AB0FE4}">
            <xm:f>OR(ODA!$G$26="",ODA!$C$7&lt;&gt;"Contratado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C77:K79</xm:sqref>
        </x14:conditionalFormatting>
        <x14:conditionalFormatting xmlns:xm="http://schemas.microsoft.com/office/excel/2006/main">
          <x14:cfRule type="expression" priority="120" stopIfTrue="1" id="{0BDCB719-998C-423E-AF4B-BF086D91E195}">
            <xm:f>OR(ODA!$G$27="",ODA!$C$7&lt;&gt;"Contratado (ocupacional)")</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C81:K84</xm:sqref>
        </x14:conditionalFormatting>
        <x14:conditionalFormatting xmlns:xm="http://schemas.microsoft.com/office/excel/2006/main">
          <x14:cfRule type="expression" priority="29" stopIfTrue="1" id="{EEA40864-AE6C-477A-A1C3-37AA3EE70282}">
            <xm:f>OR(AND(ODA!$G$28="",ODA!$G$30="",ODA!$G$31="",ODA!$G$32="",ODA!$G$33=""),ODA!$C$7&lt;&gt;"Contratado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C86:K87</xm:sqref>
        </x14:conditionalFormatting>
        <x14:conditionalFormatting xmlns:xm="http://schemas.microsoft.com/office/excel/2006/main">
          <x14:cfRule type="expression" priority="50" stopIfTrue="1" id="{B0BA922F-D8B2-46C5-B7A0-CAEB5B0FB9BD}">
            <xm:f>OR(ODA!$G$29="",ODA!$C$7&lt;&gt;"Contratado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C89:K91</xm:sqref>
        </x14:conditionalFormatting>
        <x14:conditionalFormatting xmlns:xm="http://schemas.microsoft.com/office/excel/2006/main">
          <x14:cfRule type="expression" priority="28" stopIfTrue="1" id="{0DDE2485-7A2D-4517-AC4E-CC91203D5246}">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C93:K95</xm:sqref>
        </x14:conditionalFormatting>
        <x14:conditionalFormatting xmlns:xm="http://schemas.microsoft.com/office/excel/2006/main">
          <x14:cfRule type="expression" priority="27" stopIfTrue="1" id="{73867217-89F1-4F74-854A-777BFBBAFBC9}">
            <xm:f>OR(ODA!$G$36="",ODA!$C$7&lt;&gt;"Contratado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C97:K101</xm:sqref>
        </x14:conditionalFormatting>
        <x14:conditionalFormatting xmlns:xm="http://schemas.microsoft.com/office/excel/2006/main">
          <x14:cfRule type="expression" priority="39" stopIfTrue="1" id="{EC47BFEC-FD33-4FB2-BFA5-F33AF1371580}">
            <xm:f>OR(ODA!$G$37="",ODA!$C$7&lt;&gt;"Contratado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C103:K105</xm:sqref>
        </x14:conditionalFormatting>
        <x14:conditionalFormatting xmlns:xm="http://schemas.microsoft.com/office/excel/2006/main">
          <x14:cfRule type="expression" priority="55" stopIfTrue="1" id="{22A659AB-8346-46B2-9D0A-539909762A55}">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F73:G73</xm:sqref>
        </x14:conditionalFormatting>
        <x14:conditionalFormatting xmlns:xm="http://schemas.microsoft.com/office/excel/2006/main">
          <x14:cfRule type="expression" priority="54" stopIfTrue="1" id="{5FB53519-E4AC-44B7-B78D-E960AA9BE2FC}">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F77:G77</xm:sqref>
        </x14:conditionalFormatting>
        <x14:conditionalFormatting xmlns:xm="http://schemas.microsoft.com/office/excel/2006/main">
          <x14:cfRule type="expression" priority="53" stopIfTrue="1" id="{D5899164-D3CB-4630-82A0-73810229EA04}">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F81:G81</xm:sqref>
        </x14:conditionalFormatting>
        <x14:conditionalFormatting xmlns:xm="http://schemas.microsoft.com/office/excel/2006/main">
          <x14:cfRule type="expression" priority="49" stopIfTrue="1" id="{C7848191-9E0E-46CC-848F-E680C86A9A2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F89:G89</xm:sqref>
        </x14:conditionalFormatting>
        <x14:conditionalFormatting xmlns:xm="http://schemas.microsoft.com/office/excel/2006/main">
          <x14:cfRule type="expression" priority="48" stopIfTrue="1" id="{3D674900-90FB-4E4F-BF85-EDF159875387}">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F93:G93</xm:sqref>
        </x14:conditionalFormatting>
        <x14:conditionalFormatting xmlns:xm="http://schemas.microsoft.com/office/excel/2006/main">
          <x14:cfRule type="expression" priority="42" stopIfTrue="1" id="{9931C8C0-4531-46A0-AFCB-18F0FD3D3006}">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F97:G97</xm:sqref>
        </x14:conditionalFormatting>
        <x14:conditionalFormatting xmlns:xm="http://schemas.microsoft.com/office/excel/2006/main">
          <x14:cfRule type="expression" priority="38" stopIfTrue="1" id="{C038C528-E02E-49DF-AA2E-F347CFFCA48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F103:G103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DEEE-FF9D-4754-8CCD-04815A06707A}">
  <dimension ref="A1:I74"/>
  <sheetViews>
    <sheetView topLeftCell="C1" workbookViewId="0"/>
  </sheetViews>
  <sheetFormatPr baseColWidth="10" defaultColWidth="11.453125" defaultRowHeight="15" customHeight="1"/>
  <cols>
    <col min="1" max="2" width="0" style="139" hidden="1" customWidth="1"/>
    <col min="3" max="3" width="57.81640625" style="140" customWidth="1"/>
    <col min="4" max="4" width="16.453125" style="140" hidden="1" customWidth="1"/>
    <col min="5" max="5" width="21.81640625" style="140" hidden="1" customWidth="1"/>
    <col min="6" max="6" width="9.453125" style="139" customWidth="1"/>
    <col min="7" max="7" width="254" style="120" customWidth="1"/>
    <col min="8" max="16384" width="11.453125" style="120"/>
  </cols>
  <sheetData>
    <row r="1" spans="1:9" ht="43.5">
      <c r="A1" s="119" t="s">
        <v>276</v>
      </c>
      <c r="B1" s="119" t="s">
        <v>277</v>
      </c>
      <c r="C1" s="119" t="s">
        <v>278</v>
      </c>
      <c r="D1" s="119" t="s">
        <v>279</v>
      </c>
      <c r="E1" s="119" t="s">
        <v>280</v>
      </c>
      <c r="F1" s="119" t="s">
        <v>281</v>
      </c>
      <c r="G1" s="119" t="s">
        <v>282</v>
      </c>
      <c r="H1" s="119"/>
      <c r="I1" s="119"/>
    </row>
    <row r="2" spans="1:9" s="123" customFormat="1" ht="19.5" customHeight="1">
      <c r="A2" s="121">
        <v>37</v>
      </c>
      <c r="B2" s="121" t="s">
        <v>283</v>
      </c>
      <c r="C2" s="122" t="s">
        <v>284</v>
      </c>
      <c r="D2" s="122" t="s">
        <v>285</v>
      </c>
      <c r="E2" s="121" t="s">
        <v>286</v>
      </c>
      <c r="F2" s="121">
        <v>1</v>
      </c>
      <c r="G2" s="142" t="s">
        <v>287</v>
      </c>
    </row>
    <row r="3" spans="1:9" s="123" customFormat="1" ht="12.75" customHeight="1">
      <c r="A3" s="121">
        <v>37</v>
      </c>
      <c r="B3" s="121" t="s">
        <v>283</v>
      </c>
      <c r="C3" s="122" t="s">
        <v>284</v>
      </c>
      <c r="D3" s="122" t="s">
        <v>285</v>
      </c>
      <c r="E3" s="121" t="s">
        <v>286</v>
      </c>
      <c r="F3" s="121">
        <v>2</v>
      </c>
      <c r="G3" s="143" t="s">
        <v>288</v>
      </c>
    </row>
    <row r="4" spans="1:9" s="123" customFormat="1" ht="14.5">
      <c r="A4" s="121">
        <v>38</v>
      </c>
      <c r="B4" s="121" t="s">
        <v>283</v>
      </c>
      <c r="C4" s="122" t="s">
        <v>289</v>
      </c>
      <c r="D4" s="122" t="s">
        <v>285</v>
      </c>
      <c r="E4" s="121" t="s">
        <v>286</v>
      </c>
      <c r="F4" s="121">
        <v>1</v>
      </c>
      <c r="G4" s="143" t="s">
        <v>290</v>
      </c>
    </row>
    <row r="5" spans="1:9" s="123" customFormat="1" ht="14.5">
      <c r="A5" s="121">
        <v>38</v>
      </c>
      <c r="B5" s="121" t="s">
        <v>283</v>
      </c>
      <c r="C5" s="122" t="s">
        <v>289</v>
      </c>
      <c r="D5" s="122" t="s">
        <v>285</v>
      </c>
      <c r="E5" s="121" t="s">
        <v>286</v>
      </c>
      <c r="F5" s="121">
        <v>2</v>
      </c>
      <c r="G5" s="143" t="s">
        <v>256</v>
      </c>
    </row>
    <row r="6" spans="1:9" s="123" customFormat="1" ht="14.5">
      <c r="A6" s="121">
        <v>27</v>
      </c>
      <c r="B6" s="121" t="s">
        <v>283</v>
      </c>
      <c r="C6" s="122" t="s">
        <v>291</v>
      </c>
      <c r="D6" s="122" t="s">
        <v>292</v>
      </c>
      <c r="E6" s="121" t="s">
        <v>286</v>
      </c>
      <c r="F6" s="121">
        <v>1</v>
      </c>
      <c r="G6" s="143" t="s">
        <v>293</v>
      </c>
    </row>
    <row r="7" spans="1:9" s="123" customFormat="1" ht="72.5">
      <c r="A7" s="121">
        <v>27</v>
      </c>
      <c r="B7" s="121" t="s">
        <v>283</v>
      </c>
      <c r="C7" s="122" t="s">
        <v>291</v>
      </c>
      <c r="D7" s="122" t="s">
        <v>292</v>
      </c>
      <c r="E7" s="121" t="s">
        <v>286</v>
      </c>
      <c r="F7" s="121">
        <v>2</v>
      </c>
      <c r="G7" s="142" t="s">
        <v>294</v>
      </c>
    </row>
    <row r="8" spans="1:9" s="123" customFormat="1" ht="58">
      <c r="A8" s="121">
        <v>27</v>
      </c>
      <c r="B8" s="121" t="s">
        <v>283</v>
      </c>
      <c r="C8" s="122" t="s">
        <v>291</v>
      </c>
      <c r="D8" s="122" t="s">
        <v>292</v>
      </c>
      <c r="E8" s="121" t="s">
        <v>286</v>
      </c>
      <c r="F8" s="121">
        <v>3</v>
      </c>
      <c r="G8" s="142" t="s">
        <v>295</v>
      </c>
    </row>
    <row r="9" spans="1:9" s="123" customFormat="1" ht="48.65" customHeight="1">
      <c r="A9" s="121">
        <v>39</v>
      </c>
      <c r="B9" s="121" t="s">
        <v>283</v>
      </c>
      <c r="C9" s="122" t="s">
        <v>296</v>
      </c>
      <c r="D9" s="122" t="s">
        <v>285</v>
      </c>
      <c r="E9" s="121" t="s">
        <v>286</v>
      </c>
      <c r="F9" s="121">
        <v>1</v>
      </c>
      <c r="G9" s="134" t="s">
        <v>297</v>
      </c>
    </row>
    <row r="10" spans="1:9" s="123" customFormat="1" ht="116">
      <c r="A10" s="121">
        <v>39</v>
      </c>
      <c r="B10" s="121" t="s">
        <v>283</v>
      </c>
      <c r="C10" s="122" t="s">
        <v>296</v>
      </c>
      <c r="D10" s="122" t="s">
        <v>285</v>
      </c>
      <c r="E10" s="121" t="s">
        <v>286</v>
      </c>
      <c r="F10" s="121">
        <v>2</v>
      </c>
      <c r="G10" s="134" t="s">
        <v>298</v>
      </c>
    </row>
    <row r="11" spans="1:9" s="123" customFormat="1" ht="14.5">
      <c r="A11" s="124">
        <v>35</v>
      </c>
      <c r="B11" s="124" t="s">
        <v>283</v>
      </c>
      <c r="C11" s="125" t="s">
        <v>299</v>
      </c>
      <c r="D11" s="125" t="s">
        <v>285</v>
      </c>
      <c r="E11" s="124" t="s">
        <v>286</v>
      </c>
      <c r="F11" s="124">
        <v>1</v>
      </c>
      <c r="G11" s="144" t="s">
        <v>300</v>
      </c>
    </row>
    <row r="12" spans="1:9" s="123" customFormat="1" ht="14.5">
      <c r="A12" s="124">
        <v>35</v>
      </c>
      <c r="B12" s="124" t="s">
        <v>283</v>
      </c>
      <c r="C12" s="125" t="s">
        <v>299</v>
      </c>
      <c r="D12" s="125" t="s">
        <v>285</v>
      </c>
      <c r="E12" s="124" t="s">
        <v>286</v>
      </c>
      <c r="F12" s="124">
        <v>2</v>
      </c>
      <c r="G12" s="144" t="s">
        <v>301</v>
      </c>
    </row>
    <row r="13" spans="1:9" s="123" customFormat="1" ht="203">
      <c r="A13" s="121">
        <v>64</v>
      </c>
      <c r="B13" s="121" t="s">
        <v>283</v>
      </c>
      <c r="C13" s="122" t="s">
        <v>302</v>
      </c>
      <c r="D13" s="122" t="s">
        <v>285</v>
      </c>
      <c r="E13" s="121" t="s">
        <v>286</v>
      </c>
      <c r="F13" s="121">
        <v>1</v>
      </c>
      <c r="G13" s="142" t="s">
        <v>303</v>
      </c>
    </row>
    <row r="14" spans="1:9" s="123" customFormat="1" ht="87">
      <c r="A14" s="121">
        <v>64</v>
      </c>
      <c r="B14" s="121" t="s">
        <v>283</v>
      </c>
      <c r="C14" s="122" t="s">
        <v>302</v>
      </c>
      <c r="D14" s="122" t="s">
        <v>285</v>
      </c>
      <c r="E14" s="121" t="s">
        <v>286</v>
      </c>
      <c r="F14" s="121">
        <v>2</v>
      </c>
      <c r="G14" s="142" t="s">
        <v>304</v>
      </c>
    </row>
    <row r="15" spans="1:9" s="123" customFormat="1" ht="14.5">
      <c r="A15" s="121">
        <v>28</v>
      </c>
      <c r="B15" s="121" t="s">
        <v>283</v>
      </c>
      <c r="C15" s="122" t="s">
        <v>305</v>
      </c>
      <c r="D15" s="122" t="s">
        <v>292</v>
      </c>
      <c r="E15" s="121" t="s">
        <v>286</v>
      </c>
      <c r="F15" s="121">
        <v>1</v>
      </c>
      <c r="G15" s="143" t="s">
        <v>306</v>
      </c>
    </row>
    <row r="16" spans="1:9" s="123" customFormat="1" ht="14.5">
      <c r="A16" s="121">
        <v>28</v>
      </c>
      <c r="B16" s="121" t="s">
        <v>283</v>
      </c>
      <c r="C16" s="122" t="s">
        <v>305</v>
      </c>
      <c r="D16" s="122" t="s">
        <v>292</v>
      </c>
      <c r="E16" s="121" t="s">
        <v>286</v>
      </c>
      <c r="F16" s="121">
        <v>2</v>
      </c>
      <c r="G16" s="143" t="s">
        <v>307</v>
      </c>
    </row>
    <row r="17" spans="1:7" s="123" customFormat="1" ht="14.5">
      <c r="A17" s="121">
        <v>28</v>
      </c>
      <c r="B17" s="121" t="s">
        <v>283</v>
      </c>
      <c r="C17" s="122" t="s">
        <v>305</v>
      </c>
      <c r="D17" s="122" t="s">
        <v>292</v>
      </c>
      <c r="E17" s="121" t="s">
        <v>286</v>
      </c>
      <c r="F17" s="121">
        <v>3</v>
      </c>
      <c r="G17" s="143" t="s">
        <v>308</v>
      </c>
    </row>
    <row r="18" spans="1:7" s="127" customFormat="1" ht="14.5">
      <c r="A18" s="121">
        <v>232</v>
      </c>
      <c r="B18" s="121" t="s">
        <v>283</v>
      </c>
      <c r="C18" s="123" t="s">
        <v>309</v>
      </c>
      <c r="D18" s="122" t="s">
        <v>310</v>
      </c>
      <c r="E18" s="121" t="s">
        <v>286</v>
      </c>
      <c r="F18" s="121">
        <v>1</v>
      </c>
      <c r="G18" s="126" t="s">
        <v>311</v>
      </c>
    </row>
    <row r="19" spans="1:7" s="127" customFormat="1" ht="130.5">
      <c r="A19" s="121">
        <v>232</v>
      </c>
      <c r="B19" s="121" t="s">
        <v>283</v>
      </c>
      <c r="C19" s="122" t="s">
        <v>309</v>
      </c>
      <c r="D19" s="122" t="s">
        <v>310</v>
      </c>
      <c r="E19" s="121" t="s">
        <v>286</v>
      </c>
      <c r="F19" s="121">
        <v>2</v>
      </c>
      <c r="G19" s="146" t="s">
        <v>312</v>
      </c>
    </row>
    <row r="20" spans="1:7" s="123" customFormat="1" ht="14.5">
      <c r="A20" s="121">
        <v>206</v>
      </c>
      <c r="B20" s="121" t="s">
        <v>283</v>
      </c>
      <c r="C20" s="123" t="s">
        <v>313</v>
      </c>
      <c r="D20" s="122" t="s">
        <v>314</v>
      </c>
      <c r="E20" s="122" t="s">
        <v>286</v>
      </c>
      <c r="F20" s="121">
        <v>1</v>
      </c>
      <c r="G20" s="145" t="s">
        <v>315</v>
      </c>
    </row>
    <row r="21" spans="1:7" s="123" customFormat="1" ht="101.5">
      <c r="A21" s="121">
        <v>206</v>
      </c>
      <c r="B21" s="121" t="s">
        <v>283</v>
      </c>
      <c r="C21" s="128" t="s">
        <v>313</v>
      </c>
      <c r="D21" s="122" t="s">
        <v>314</v>
      </c>
      <c r="E21" s="122" t="s">
        <v>286</v>
      </c>
      <c r="F21" s="121">
        <v>2</v>
      </c>
      <c r="G21" s="146" t="s">
        <v>316</v>
      </c>
    </row>
    <row r="22" spans="1:7" s="123" customFormat="1" ht="116">
      <c r="A22" s="121">
        <v>44</v>
      </c>
      <c r="B22" s="121" t="s">
        <v>283</v>
      </c>
      <c r="C22" s="122" t="s">
        <v>317</v>
      </c>
      <c r="D22" s="122" t="s">
        <v>285</v>
      </c>
      <c r="E22" s="121" t="s">
        <v>286</v>
      </c>
      <c r="F22" s="121">
        <v>1</v>
      </c>
      <c r="G22" s="142" t="s">
        <v>318</v>
      </c>
    </row>
    <row r="23" spans="1:7" s="123" customFormat="1" ht="14.5">
      <c r="A23" s="121">
        <v>44</v>
      </c>
      <c r="B23" s="121" t="s">
        <v>283</v>
      </c>
      <c r="C23" s="122" t="s">
        <v>317</v>
      </c>
      <c r="D23" s="122" t="s">
        <v>285</v>
      </c>
      <c r="E23" s="121" t="s">
        <v>286</v>
      </c>
      <c r="F23" s="121">
        <v>2</v>
      </c>
      <c r="G23" s="143" t="s">
        <v>265</v>
      </c>
    </row>
    <row r="24" spans="1:7" s="123" customFormat="1" ht="14.5">
      <c r="A24" s="121">
        <v>69</v>
      </c>
      <c r="B24" s="121" t="s">
        <v>283</v>
      </c>
      <c r="C24" s="123" t="s">
        <v>319</v>
      </c>
      <c r="D24" s="122" t="s">
        <v>292</v>
      </c>
      <c r="E24" s="122" t="s">
        <v>286</v>
      </c>
      <c r="F24" s="121">
        <v>1</v>
      </c>
      <c r="G24" s="145" t="s">
        <v>320</v>
      </c>
    </row>
    <row r="25" spans="1:7" s="123" customFormat="1" ht="14.5">
      <c r="A25" s="121">
        <v>69</v>
      </c>
      <c r="B25" s="121" t="s">
        <v>283</v>
      </c>
      <c r="C25" s="123" t="s">
        <v>319</v>
      </c>
      <c r="D25" s="122" t="s">
        <v>292</v>
      </c>
      <c r="E25" s="122" t="s">
        <v>286</v>
      </c>
      <c r="F25" s="121">
        <v>2</v>
      </c>
      <c r="G25" s="145" t="s">
        <v>321</v>
      </c>
    </row>
    <row r="26" spans="1:7" s="123" customFormat="1" ht="14.5">
      <c r="A26" s="124">
        <v>34</v>
      </c>
      <c r="B26" s="124" t="s">
        <v>322</v>
      </c>
      <c r="C26" s="125" t="s">
        <v>323</v>
      </c>
      <c r="D26" s="125" t="s">
        <v>324</v>
      </c>
      <c r="E26" s="124" t="s">
        <v>286</v>
      </c>
      <c r="F26" s="124">
        <v>1</v>
      </c>
      <c r="G26" s="127" t="s">
        <v>325</v>
      </c>
    </row>
    <row r="27" spans="1:7" s="123" customFormat="1" ht="14.5">
      <c r="A27" s="124">
        <v>34</v>
      </c>
      <c r="B27" s="124" t="s">
        <v>322</v>
      </c>
      <c r="C27" s="125" t="s">
        <v>323</v>
      </c>
      <c r="D27" s="125" t="s">
        <v>324</v>
      </c>
      <c r="E27" s="124" t="s">
        <v>286</v>
      </c>
      <c r="F27" s="124">
        <v>2</v>
      </c>
      <c r="G27" s="127" t="s">
        <v>326</v>
      </c>
    </row>
    <row r="28" spans="1:7" s="123" customFormat="1" ht="14.5">
      <c r="A28" s="124">
        <v>34</v>
      </c>
      <c r="B28" s="124" t="s">
        <v>322</v>
      </c>
      <c r="C28" s="125" t="s">
        <v>323</v>
      </c>
      <c r="D28" s="125" t="s">
        <v>324</v>
      </c>
      <c r="E28" s="124" t="s">
        <v>286</v>
      </c>
      <c r="F28" s="124">
        <v>3</v>
      </c>
      <c r="G28" s="127" t="s">
        <v>327</v>
      </c>
    </row>
    <row r="29" spans="1:7" s="123" customFormat="1" ht="14.5">
      <c r="A29" s="124">
        <v>62</v>
      </c>
      <c r="B29" s="124" t="s">
        <v>322</v>
      </c>
      <c r="C29" s="125" t="s">
        <v>328</v>
      </c>
      <c r="D29" s="125" t="s">
        <v>329</v>
      </c>
      <c r="E29" s="124" t="s">
        <v>286</v>
      </c>
      <c r="F29" s="124">
        <v>1</v>
      </c>
      <c r="G29" s="127" t="s">
        <v>325</v>
      </c>
    </row>
    <row r="30" spans="1:7" s="123" customFormat="1" ht="14.5">
      <c r="A30" s="124">
        <v>62</v>
      </c>
      <c r="B30" s="124" t="s">
        <v>322</v>
      </c>
      <c r="C30" s="125" t="s">
        <v>328</v>
      </c>
      <c r="D30" s="125" t="s">
        <v>329</v>
      </c>
      <c r="E30" s="124" t="s">
        <v>286</v>
      </c>
      <c r="F30" s="124">
        <v>2</v>
      </c>
      <c r="G30" s="127" t="s">
        <v>326</v>
      </c>
    </row>
    <row r="31" spans="1:7" s="123" customFormat="1" ht="14.5">
      <c r="A31" s="124">
        <v>62</v>
      </c>
      <c r="B31" s="124" t="s">
        <v>322</v>
      </c>
      <c r="C31" s="125" t="s">
        <v>328</v>
      </c>
      <c r="D31" s="125" t="s">
        <v>329</v>
      </c>
      <c r="E31" s="124" t="s">
        <v>286</v>
      </c>
      <c r="F31" s="124">
        <v>3</v>
      </c>
      <c r="G31" s="127" t="s">
        <v>327</v>
      </c>
    </row>
    <row r="32" spans="1:7" s="123" customFormat="1" ht="14.5">
      <c r="A32" s="121">
        <v>40</v>
      </c>
      <c r="B32" s="121" t="s">
        <v>322</v>
      </c>
      <c r="C32" s="122" t="s">
        <v>209</v>
      </c>
      <c r="D32" s="122" t="s">
        <v>292</v>
      </c>
      <c r="E32" s="121" t="s">
        <v>286</v>
      </c>
      <c r="F32" s="121">
        <v>1</v>
      </c>
      <c r="G32" s="122" t="s">
        <v>330</v>
      </c>
    </row>
    <row r="33" spans="1:8" s="123" customFormat="1" ht="14.5">
      <c r="A33" s="121">
        <v>40</v>
      </c>
      <c r="B33" s="121" t="s">
        <v>322</v>
      </c>
      <c r="C33" s="122" t="s">
        <v>209</v>
      </c>
      <c r="D33" s="122" t="s">
        <v>292</v>
      </c>
      <c r="E33" s="121" t="s">
        <v>286</v>
      </c>
      <c r="F33" s="121">
        <v>2</v>
      </c>
      <c r="G33" s="126" t="s">
        <v>331</v>
      </c>
    </row>
    <row r="34" spans="1:8" s="123" customFormat="1" ht="14.5">
      <c r="A34" s="121">
        <v>40</v>
      </c>
      <c r="B34" s="121" t="s">
        <v>322</v>
      </c>
      <c r="C34" s="122" t="s">
        <v>209</v>
      </c>
      <c r="D34" s="122" t="s">
        <v>292</v>
      </c>
      <c r="E34" s="121" t="s">
        <v>286</v>
      </c>
      <c r="F34" s="121">
        <v>3</v>
      </c>
      <c r="G34" s="122" t="s">
        <v>332</v>
      </c>
    </row>
    <row r="35" spans="1:8" s="123" customFormat="1" ht="14.5">
      <c r="A35" s="121">
        <v>42</v>
      </c>
      <c r="B35" s="121" t="s">
        <v>322</v>
      </c>
      <c r="C35" s="122" t="s">
        <v>333</v>
      </c>
      <c r="D35" s="122" t="s">
        <v>314</v>
      </c>
      <c r="E35" s="121" t="s">
        <v>286</v>
      </c>
      <c r="F35" s="121">
        <v>1</v>
      </c>
      <c r="G35" s="123" t="s">
        <v>334</v>
      </c>
    </row>
    <row r="36" spans="1:8" s="123" customFormat="1" ht="14.5">
      <c r="A36" s="121">
        <v>42</v>
      </c>
      <c r="B36" s="121" t="s">
        <v>322</v>
      </c>
      <c r="C36" s="122" t="s">
        <v>333</v>
      </c>
      <c r="D36" s="122" t="s">
        <v>314</v>
      </c>
      <c r="E36" s="121" t="s">
        <v>286</v>
      </c>
      <c r="F36" s="121">
        <v>2</v>
      </c>
      <c r="G36" s="123" t="s">
        <v>335</v>
      </c>
    </row>
    <row r="37" spans="1:8" s="123" customFormat="1" ht="14.5">
      <c r="A37" s="129">
        <v>41</v>
      </c>
      <c r="B37" s="129" t="s">
        <v>322</v>
      </c>
      <c r="C37" s="130" t="s">
        <v>336</v>
      </c>
      <c r="D37" s="130" t="s">
        <v>337</v>
      </c>
      <c r="E37" s="129" t="s">
        <v>286</v>
      </c>
      <c r="F37" s="129">
        <v>1</v>
      </c>
      <c r="G37" s="130" t="s">
        <v>338</v>
      </c>
    </row>
    <row r="38" spans="1:8" s="123" customFormat="1" ht="14.5">
      <c r="A38" s="129">
        <v>41</v>
      </c>
      <c r="B38" s="129" t="s">
        <v>322</v>
      </c>
      <c r="C38" s="130" t="s">
        <v>336</v>
      </c>
      <c r="D38" s="130" t="s">
        <v>337</v>
      </c>
      <c r="E38" s="129" t="s">
        <v>286</v>
      </c>
      <c r="F38" s="129">
        <v>2</v>
      </c>
      <c r="G38" s="130" t="s">
        <v>339</v>
      </c>
      <c r="H38" s="131"/>
    </row>
    <row r="39" spans="1:8" s="123" customFormat="1" ht="101.5">
      <c r="A39" s="129">
        <v>41</v>
      </c>
      <c r="B39" s="129" t="s">
        <v>322</v>
      </c>
      <c r="C39" s="130" t="s">
        <v>336</v>
      </c>
      <c r="D39" s="130" t="s">
        <v>337</v>
      </c>
      <c r="E39" s="129" t="s">
        <v>286</v>
      </c>
      <c r="F39" s="129">
        <v>3</v>
      </c>
      <c r="G39" s="132" t="s">
        <v>340</v>
      </c>
      <c r="H39" s="131"/>
    </row>
    <row r="40" spans="1:8" s="123" customFormat="1" ht="29">
      <c r="A40" s="124">
        <v>198</v>
      </c>
      <c r="B40" s="124" t="s">
        <v>322</v>
      </c>
      <c r="C40" s="125" t="s">
        <v>341</v>
      </c>
      <c r="D40" s="125" t="s">
        <v>342</v>
      </c>
      <c r="E40" s="124" t="s">
        <v>286</v>
      </c>
      <c r="F40" s="124">
        <v>1</v>
      </c>
      <c r="G40" s="133" t="s">
        <v>343</v>
      </c>
      <c r="H40" s="131"/>
    </row>
    <row r="41" spans="1:8" s="123" customFormat="1" ht="145">
      <c r="A41" s="124">
        <v>198</v>
      </c>
      <c r="B41" s="124" t="s">
        <v>322</v>
      </c>
      <c r="C41" s="125" t="s">
        <v>341</v>
      </c>
      <c r="D41" s="125" t="s">
        <v>342</v>
      </c>
      <c r="E41" s="124" t="s">
        <v>286</v>
      </c>
      <c r="F41" s="124">
        <v>2</v>
      </c>
      <c r="G41" s="133" t="s">
        <v>344</v>
      </c>
      <c r="H41" s="131"/>
    </row>
    <row r="42" spans="1:8" s="123" customFormat="1" ht="14.5">
      <c r="A42" s="124">
        <v>236</v>
      </c>
      <c r="B42" s="124" t="s">
        <v>322</v>
      </c>
      <c r="C42" s="125" t="s">
        <v>345</v>
      </c>
      <c r="D42" s="125" t="s">
        <v>292</v>
      </c>
      <c r="E42" s="124" t="s">
        <v>286</v>
      </c>
      <c r="F42" s="124">
        <v>1</v>
      </c>
      <c r="G42" s="125" t="s">
        <v>346</v>
      </c>
    </row>
    <row r="43" spans="1:8" s="123" customFormat="1" ht="14.5">
      <c r="A43" s="124">
        <v>236</v>
      </c>
      <c r="B43" s="124" t="s">
        <v>322</v>
      </c>
      <c r="C43" s="125" t="s">
        <v>345</v>
      </c>
      <c r="D43" s="125" t="s">
        <v>292</v>
      </c>
      <c r="E43" s="124" t="s">
        <v>286</v>
      </c>
      <c r="F43" s="124">
        <v>2</v>
      </c>
      <c r="G43" s="125" t="s">
        <v>347</v>
      </c>
    </row>
    <row r="44" spans="1:8" s="135" customFormat="1" ht="116">
      <c r="A44" s="121">
        <v>14</v>
      </c>
      <c r="B44" s="121" t="s">
        <v>322</v>
      </c>
      <c r="C44" s="122" t="s">
        <v>348</v>
      </c>
      <c r="D44" s="122" t="s">
        <v>285</v>
      </c>
      <c r="E44" s="121" t="s">
        <v>286</v>
      </c>
      <c r="F44" s="121">
        <v>1</v>
      </c>
      <c r="G44" s="134" t="s">
        <v>349</v>
      </c>
    </row>
    <row r="45" spans="1:8" s="135" customFormat="1" ht="14.5">
      <c r="A45" s="121">
        <v>14</v>
      </c>
      <c r="B45" s="121" t="s">
        <v>322</v>
      </c>
      <c r="C45" s="122" t="s">
        <v>348</v>
      </c>
      <c r="D45" s="122" t="s">
        <v>285</v>
      </c>
      <c r="E45" s="121" t="s">
        <v>286</v>
      </c>
      <c r="F45" s="121">
        <v>2</v>
      </c>
      <c r="G45" s="122" t="s">
        <v>350</v>
      </c>
    </row>
    <row r="46" spans="1:8" s="135" customFormat="1" ht="14.5">
      <c r="A46" s="121">
        <v>31</v>
      </c>
      <c r="B46" s="121" t="s">
        <v>322</v>
      </c>
      <c r="C46" s="122" t="s">
        <v>351</v>
      </c>
      <c r="D46" s="122" t="s">
        <v>285</v>
      </c>
      <c r="E46" s="121" t="s">
        <v>286</v>
      </c>
      <c r="F46" s="121">
        <v>1</v>
      </c>
      <c r="G46" s="122" t="s">
        <v>352</v>
      </c>
    </row>
    <row r="47" spans="1:8" s="135" customFormat="1" ht="14.5">
      <c r="A47" s="121">
        <v>31</v>
      </c>
      <c r="B47" s="121" t="s">
        <v>322</v>
      </c>
      <c r="C47" s="122" t="s">
        <v>351</v>
      </c>
      <c r="D47" s="122" t="s">
        <v>285</v>
      </c>
      <c r="E47" s="121" t="s">
        <v>286</v>
      </c>
      <c r="F47" s="121">
        <v>2</v>
      </c>
      <c r="G47" s="122" t="s">
        <v>353</v>
      </c>
    </row>
    <row r="48" spans="1:8" s="127" customFormat="1" ht="17.25" customHeight="1">
      <c r="A48" s="129">
        <v>204</v>
      </c>
      <c r="B48" s="129" t="s">
        <v>322</v>
      </c>
      <c r="C48" s="130" t="s">
        <v>354</v>
      </c>
      <c r="D48" s="130" t="s">
        <v>285</v>
      </c>
      <c r="E48" s="129" t="s">
        <v>286</v>
      </c>
      <c r="F48" s="129">
        <v>1</v>
      </c>
      <c r="G48" s="130" t="s">
        <v>352</v>
      </c>
    </row>
    <row r="49" spans="1:7" s="127" customFormat="1" ht="14.5">
      <c r="A49" s="129">
        <v>204</v>
      </c>
      <c r="B49" s="129" t="s">
        <v>322</v>
      </c>
      <c r="C49" s="130" t="s">
        <v>354</v>
      </c>
      <c r="D49" s="130" t="s">
        <v>285</v>
      </c>
      <c r="E49" s="129" t="s">
        <v>286</v>
      </c>
      <c r="F49" s="129">
        <v>2</v>
      </c>
      <c r="G49" s="130" t="s">
        <v>353</v>
      </c>
    </row>
    <row r="50" spans="1:7" s="123" customFormat="1" ht="14.5">
      <c r="A50" s="129">
        <v>205</v>
      </c>
      <c r="B50" s="129" t="s">
        <v>322</v>
      </c>
      <c r="C50" s="130" t="s">
        <v>355</v>
      </c>
      <c r="D50" s="130" t="s">
        <v>285</v>
      </c>
      <c r="E50" s="129" t="s">
        <v>286</v>
      </c>
      <c r="F50" s="129">
        <v>1</v>
      </c>
      <c r="G50" s="130" t="s">
        <v>352</v>
      </c>
    </row>
    <row r="51" spans="1:7" s="123" customFormat="1" ht="14.5">
      <c r="A51" s="129">
        <v>205</v>
      </c>
      <c r="B51" s="129" t="s">
        <v>322</v>
      </c>
      <c r="C51" s="130" t="s">
        <v>355</v>
      </c>
      <c r="D51" s="130" t="s">
        <v>285</v>
      </c>
      <c r="E51" s="129" t="s">
        <v>286</v>
      </c>
      <c r="F51" s="129">
        <v>2</v>
      </c>
      <c r="G51" s="130" t="s">
        <v>353</v>
      </c>
    </row>
    <row r="52" spans="1:7" s="127" customFormat="1" ht="14.5">
      <c r="A52" s="121">
        <v>32</v>
      </c>
      <c r="B52" s="121" t="s">
        <v>322</v>
      </c>
      <c r="C52" s="122" t="s">
        <v>210</v>
      </c>
      <c r="D52" s="122" t="s">
        <v>292</v>
      </c>
      <c r="E52" s="121" t="s">
        <v>286</v>
      </c>
      <c r="F52" s="121">
        <v>1</v>
      </c>
      <c r="G52" s="122" t="s">
        <v>266</v>
      </c>
    </row>
    <row r="53" spans="1:7" s="127" customFormat="1" ht="14.5">
      <c r="A53" s="121">
        <v>32</v>
      </c>
      <c r="B53" s="121" t="s">
        <v>322</v>
      </c>
      <c r="C53" s="122" t="s">
        <v>210</v>
      </c>
      <c r="D53" s="122" t="s">
        <v>292</v>
      </c>
      <c r="E53" s="121" t="s">
        <v>286</v>
      </c>
      <c r="F53" s="121">
        <v>2</v>
      </c>
      <c r="G53" s="122" t="s">
        <v>267</v>
      </c>
    </row>
    <row r="54" spans="1:7" s="127" customFormat="1" ht="14.5">
      <c r="A54" s="121">
        <v>32</v>
      </c>
      <c r="B54" s="121" t="s">
        <v>322</v>
      </c>
      <c r="C54" s="122" t="s">
        <v>210</v>
      </c>
      <c r="D54" s="122" t="s">
        <v>292</v>
      </c>
      <c r="E54" s="121" t="s">
        <v>286</v>
      </c>
      <c r="F54" s="121">
        <v>3</v>
      </c>
      <c r="G54" s="122" t="s">
        <v>356</v>
      </c>
    </row>
    <row r="55" spans="1:7" s="127" customFormat="1" ht="14.5">
      <c r="A55" s="121">
        <v>32</v>
      </c>
      <c r="B55" s="121" t="s">
        <v>322</v>
      </c>
      <c r="C55" s="122" t="s">
        <v>210</v>
      </c>
      <c r="D55" s="122" t="s">
        <v>292</v>
      </c>
      <c r="E55" s="121" t="s">
        <v>286</v>
      </c>
      <c r="F55" s="121">
        <v>4</v>
      </c>
      <c r="G55" s="122" t="s">
        <v>357</v>
      </c>
    </row>
    <row r="56" spans="1:7" s="127" customFormat="1" ht="14.5">
      <c r="A56" s="121">
        <v>33</v>
      </c>
      <c r="B56" s="121" t="s">
        <v>322</v>
      </c>
      <c r="C56" s="122" t="s">
        <v>211</v>
      </c>
      <c r="D56" s="122" t="s">
        <v>285</v>
      </c>
      <c r="E56" s="121" t="s">
        <v>286</v>
      </c>
      <c r="F56" s="121">
        <v>1</v>
      </c>
      <c r="G56" s="122" t="s">
        <v>358</v>
      </c>
    </row>
    <row r="57" spans="1:7" s="127" customFormat="1" ht="14.5">
      <c r="A57" s="121">
        <v>33</v>
      </c>
      <c r="B57" s="121" t="s">
        <v>322</v>
      </c>
      <c r="C57" s="122" t="s">
        <v>211</v>
      </c>
      <c r="D57" s="122" t="s">
        <v>285</v>
      </c>
      <c r="E57" s="121" t="s">
        <v>286</v>
      </c>
      <c r="F57" s="121">
        <v>2</v>
      </c>
      <c r="G57" s="122" t="s">
        <v>359</v>
      </c>
    </row>
    <row r="58" spans="1:7" s="135" customFormat="1" ht="14.5">
      <c r="A58" s="121">
        <v>45</v>
      </c>
      <c r="B58" s="121" t="s">
        <v>322</v>
      </c>
      <c r="C58" s="122" t="s">
        <v>360</v>
      </c>
      <c r="D58" s="122" t="s">
        <v>292</v>
      </c>
      <c r="E58" s="121" t="s">
        <v>286</v>
      </c>
      <c r="F58" s="121">
        <v>1</v>
      </c>
      <c r="G58" s="122" t="s">
        <v>361</v>
      </c>
    </row>
    <row r="59" spans="1:7" s="135" customFormat="1" ht="14.5">
      <c r="A59" s="121">
        <v>45</v>
      </c>
      <c r="B59" s="121" t="s">
        <v>322</v>
      </c>
      <c r="C59" s="122" t="s">
        <v>360</v>
      </c>
      <c r="D59" s="122" t="s">
        <v>292</v>
      </c>
      <c r="E59" s="121" t="s">
        <v>286</v>
      </c>
      <c r="F59" s="121">
        <v>2</v>
      </c>
      <c r="G59" s="122" t="s">
        <v>362</v>
      </c>
    </row>
    <row r="60" spans="1:7" s="135" customFormat="1" ht="14.5">
      <c r="A60" s="121">
        <v>45</v>
      </c>
      <c r="B60" s="121" t="s">
        <v>322</v>
      </c>
      <c r="C60" s="122" t="s">
        <v>360</v>
      </c>
      <c r="D60" s="122" t="s">
        <v>292</v>
      </c>
      <c r="E60" s="121" t="s">
        <v>286</v>
      </c>
      <c r="F60" s="121">
        <v>3</v>
      </c>
      <c r="G60" s="122" t="s">
        <v>363</v>
      </c>
    </row>
    <row r="61" spans="1:7" s="127" customFormat="1" ht="14.5">
      <c r="A61" s="121">
        <v>45</v>
      </c>
      <c r="B61" s="121" t="s">
        <v>322</v>
      </c>
      <c r="C61" s="122" t="s">
        <v>360</v>
      </c>
      <c r="D61" s="122" t="s">
        <v>292</v>
      </c>
      <c r="E61" s="121" t="s">
        <v>286</v>
      </c>
      <c r="F61" s="121">
        <v>4</v>
      </c>
      <c r="G61" s="122" t="s">
        <v>364</v>
      </c>
    </row>
    <row r="62" spans="1:7" s="127" customFormat="1" ht="14.5">
      <c r="A62" s="121">
        <v>46</v>
      </c>
      <c r="B62" s="121" t="s">
        <v>322</v>
      </c>
      <c r="C62" s="122" t="s">
        <v>212</v>
      </c>
      <c r="D62" s="122" t="s">
        <v>314</v>
      </c>
      <c r="E62" s="121" t="s">
        <v>286</v>
      </c>
      <c r="F62" s="121">
        <v>1</v>
      </c>
      <c r="G62" s="122" t="s">
        <v>365</v>
      </c>
    </row>
    <row r="63" spans="1:7" s="123" customFormat="1" ht="14.5">
      <c r="A63" s="121">
        <v>46</v>
      </c>
      <c r="B63" s="121" t="s">
        <v>322</v>
      </c>
      <c r="C63" s="122" t="s">
        <v>212</v>
      </c>
      <c r="D63" s="122" t="s">
        <v>314</v>
      </c>
      <c r="E63" s="121" t="s">
        <v>286</v>
      </c>
      <c r="F63" s="121">
        <v>2</v>
      </c>
      <c r="G63" s="122" t="s">
        <v>366</v>
      </c>
    </row>
    <row r="64" spans="1:7" s="123" customFormat="1" ht="159.5">
      <c r="A64" s="121">
        <v>46</v>
      </c>
      <c r="B64" s="121" t="s">
        <v>322</v>
      </c>
      <c r="C64" s="122" t="s">
        <v>212</v>
      </c>
      <c r="D64" s="122" t="s">
        <v>314</v>
      </c>
      <c r="E64" s="121" t="s">
        <v>286</v>
      </c>
      <c r="F64" s="121">
        <v>3</v>
      </c>
      <c r="G64" s="134" t="s">
        <v>367</v>
      </c>
    </row>
    <row r="65" spans="1:7" s="123" customFormat="1" ht="14.5">
      <c r="A65" s="121">
        <v>47</v>
      </c>
      <c r="B65" s="121" t="s">
        <v>322</v>
      </c>
      <c r="C65" s="122" t="s">
        <v>213</v>
      </c>
      <c r="D65" s="122" t="s">
        <v>368</v>
      </c>
      <c r="E65" s="121" t="s">
        <v>286</v>
      </c>
      <c r="F65" s="121">
        <v>1</v>
      </c>
      <c r="G65" s="122" t="s">
        <v>369</v>
      </c>
    </row>
    <row r="66" spans="1:7" s="123" customFormat="1" ht="14.5">
      <c r="A66" s="121">
        <v>47</v>
      </c>
      <c r="B66" s="121" t="s">
        <v>322</v>
      </c>
      <c r="C66" s="122" t="s">
        <v>213</v>
      </c>
      <c r="D66" s="122" t="s">
        <v>368</v>
      </c>
      <c r="E66" s="121" t="s">
        <v>286</v>
      </c>
      <c r="F66" s="121">
        <v>2</v>
      </c>
      <c r="G66" s="122" t="s">
        <v>370</v>
      </c>
    </row>
    <row r="67" spans="1:7" s="123" customFormat="1" ht="14.5">
      <c r="A67" s="121">
        <v>47</v>
      </c>
      <c r="B67" s="121" t="s">
        <v>322</v>
      </c>
      <c r="C67" s="122" t="s">
        <v>213</v>
      </c>
      <c r="D67" s="122" t="s">
        <v>368</v>
      </c>
      <c r="E67" s="121" t="s">
        <v>286</v>
      </c>
      <c r="F67" s="121">
        <v>3</v>
      </c>
      <c r="G67" s="122" t="s">
        <v>371</v>
      </c>
    </row>
    <row r="68" spans="1:7" s="123" customFormat="1" ht="15" customHeight="1">
      <c r="A68" s="121">
        <v>47</v>
      </c>
      <c r="B68" s="121" t="s">
        <v>322</v>
      </c>
      <c r="C68" s="122" t="s">
        <v>213</v>
      </c>
      <c r="D68" s="122" t="s">
        <v>368</v>
      </c>
      <c r="E68" s="121" t="s">
        <v>286</v>
      </c>
      <c r="F68" s="121">
        <v>4</v>
      </c>
      <c r="G68" s="122" t="s">
        <v>372</v>
      </c>
    </row>
    <row r="69" spans="1:7" s="138" customFormat="1" ht="15" customHeight="1">
      <c r="A69" s="136"/>
      <c r="B69" s="136"/>
      <c r="C69" s="137"/>
      <c r="D69" s="137"/>
      <c r="E69" s="137"/>
      <c r="F69" s="136"/>
    </row>
    <row r="70" spans="1:7" s="138" customFormat="1" ht="15" customHeight="1">
      <c r="A70" s="136"/>
      <c r="B70" s="136"/>
      <c r="C70" s="137"/>
      <c r="D70" s="137"/>
      <c r="E70" s="137"/>
      <c r="F70" s="136"/>
    </row>
    <row r="71" spans="1:7" s="138" customFormat="1" ht="15" customHeight="1">
      <c r="A71" s="136"/>
      <c r="B71" s="136"/>
      <c r="C71" s="137"/>
      <c r="D71" s="137"/>
      <c r="E71" s="137"/>
      <c r="F71" s="136"/>
    </row>
    <row r="72" spans="1:7" s="138" customFormat="1" ht="15" customHeight="1">
      <c r="A72" s="136"/>
      <c r="B72" s="136"/>
      <c r="C72" s="137"/>
      <c r="D72" s="137"/>
      <c r="E72" s="137"/>
      <c r="F72" s="136"/>
    </row>
    <row r="73" spans="1:7" s="138" customFormat="1" ht="15" customHeight="1">
      <c r="A73" s="136"/>
      <c r="B73" s="136"/>
      <c r="C73" s="137"/>
      <c r="D73" s="137"/>
      <c r="E73" s="137"/>
      <c r="F73" s="136"/>
    </row>
    <row r="74" spans="1:7" s="138" customFormat="1" ht="15" customHeight="1">
      <c r="A74" s="136"/>
      <c r="B74" s="136"/>
      <c r="C74" s="137"/>
      <c r="D74" s="137"/>
      <c r="E74" s="137"/>
      <c r="F74" s="136"/>
    </row>
  </sheetData>
  <autoFilter ref="A1:G68" xr:uid="{00000000-0001-0000-0100-000000000000}">
    <sortState xmlns:xlrd2="http://schemas.microsoft.com/office/spreadsheetml/2017/richdata2" ref="A2:G68">
      <sortCondition ref="B2:B68"/>
      <sortCondition ref="C2:C68"/>
      <sortCondition ref="F2:F68"/>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0718-6340-4A33-A828-F8F3E2ED0C5F}">
  <dimension ref="A1:C14"/>
  <sheetViews>
    <sheetView workbookViewId="0">
      <selection sqref="A1:B1"/>
    </sheetView>
  </sheetViews>
  <sheetFormatPr baseColWidth="10" defaultColWidth="11.453125" defaultRowHeight="12.5"/>
  <cols>
    <col min="1" max="1" width="37.81640625" customWidth="1"/>
    <col min="2" max="2" width="4.453125" customWidth="1"/>
  </cols>
  <sheetData>
    <row r="1" spans="1:3" ht="14">
      <c r="A1" s="339" t="s">
        <v>51</v>
      </c>
      <c r="B1" s="340"/>
    </row>
    <row r="2" spans="1:3">
      <c r="A2" s="112" t="s">
        <v>90</v>
      </c>
      <c r="B2" s="113" t="s">
        <v>373</v>
      </c>
      <c r="C2" s="43" t="s">
        <v>374</v>
      </c>
    </row>
    <row r="3" spans="1:3">
      <c r="A3" s="112" t="s">
        <v>94</v>
      </c>
      <c r="B3" s="113" t="s">
        <v>373</v>
      </c>
      <c r="C3" s="43" t="s">
        <v>374</v>
      </c>
    </row>
    <row r="4" spans="1:3" ht="14">
      <c r="A4" s="339" t="s">
        <v>98</v>
      </c>
      <c r="B4" s="340"/>
    </row>
    <row r="5" spans="1:3">
      <c r="A5" s="112" t="s">
        <v>103</v>
      </c>
      <c r="B5" s="114" t="s">
        <v>373</v>
      </c>
      <c r="C5" s="43" t="s">
        <v>374</v>
      </c>
    </row>
    <row r="6" spans="1:3">
      <c r="A6" s="112" t="s">
        <v>107</v>
      </c>
      <c r="B6" s="114" t="s">
        <v>373</v>
      </c>
    </row>
    <row r="7" spans="1:3">
      <c r="A7" s="112" t="s">
        <v>375</v>
      </c>
      <c r="B7" s="115" t="s">
        <v>373</v>
      </c>
    </row>
    <row r="8" spans="1:3">
      <c r="A8" s="112" t="s">
        <v>127</v>
      </c>
      <c r="B8" s="115" t="s">
        <v>373</v>
      </c>
    </row>
    <row r="9" spans="1:3" ht="14">
      <c r="A9" s="341" t="s">
        <v>52</v>
      </c>
      <c r="B9" s="342"/>
    </row>
    <row r="10" spans="1:3">
      <c r="A10" s="116" t="s">
        <v>68</v>
      </c>
      <c r="B10" s="117" t="s">
        <v>373</v>
      </c>
      <c r="C10" s="43" t="s">
        <v>376</v>
      </c>
    </row>
    <row r="11" spans="1:3">
      <c r="A11" s="112" t="s">
        <v>73</v>
      </c>
      <c r="B11" s="117" t="s">
        <v>373</v>
      </c>
      <c r="C11" s="43" t="s">
        <v>376</v>
      </c>
    </row>
    <row r="12" spans="1:3">
      <c r="A12" s="112" t="s">
        <v>78</v>
      </c>
      <c r="B12" s="117" t="s">
        <v>373</v>
      </c>
      <c r="C12" s="43" t="s">
        <v>376</v>
      </c>
    </row>
    <row r="13" spans="1:3">
      <c r="A13" s="112" t="s">
        <v>83</v>
      </c>
      <c r="B13" s="117" t="s">
        <v>373</v>
      </c>
      <c r="C13" s="43" t="s">
        <v>376</v>
      </c>
    </row>
    <row r="14" spans="1:3">
      <c r="A14" s="112" t="s">
        <v>108</v>
      </c>
      <c r="B14" s="117" t="s">
        <v>373</v>
      </c>
      <c r="C14" s="43" t="s">
        <v>376</v>
      </c>
    </row>
  </sheetData>
  <mergeCells count="3">
    <mergeCell ref="A1:B1"/>
    <mergeCell ref="A4:B4"/>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11.453125" defaultRowHeight="12.5"/>
  <sheetData>
    <row r="1" spans="1:1">
      <c r="A1" t="e">
        <f>IF(AND(ODA!$G$23="x",ODA!$G$24="x",ODA!#REF!="x"),"-",IF(OR(ODA!$G$23="x",ODA!$G$24="x",ODA!#REF!="x"),"SI","-"))</f>
        <v>#REF!</v>
      </c>
    </row>
    <row r="2" spans="1:1">
      <c r="A2" t="e">
        <f>IF(AND(ODA!$G$23="x",ODA!$G$24="x",ODA!#REF!="x"),"-",IF(OR(ODA!$G$23="x",ODA!$G$24="x",ODA!#REF!="x"),"NO","-"))</f>
        <v>#REF!</v>
      </c>
    </row>
  </sheetData>
  <dataValidations count="1">
    <dataValidation type="custom" allowBlank="1" showInputMessage="1" showErrorMessage="1" sqref="D4" xr:uid="{00000000-0002-0000-0100-000000000000}">
      <formula1>INDIRECT(A1:A2)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workbookViewId="0"/>
  </sheetViews>
  <sheetFormatPr baseColWidth="10" defaultColWidth="11.453125" defaultRowHeight="12.5"/>
  <cols>
    <col min="11" max="11" width="11.81640625" bestFit="1" customWidth="1"/>
  </cols>
  <sheetData>
    <row r="1" spans="1:11" ht="12.65" customHeight="1">
      <c r="A1" s="33" t="str">
        <f>PROPER(ODA!C23)</f>
        <v>Batería Básica*</v>
      </c>
      <c r="B1" s="18"/>
      <c r="C1" s="33" t="str">
        <f>PROPER(ODA!C24)</f>
        <v>Brigadista De Emergencia</v>
      </c>
      <c r="D1" s="20"/>
      <c r="E1" s="33" t="s">
        <v>377</v>
      </c>
      <c r="F1" s="33" t="s">
        <v>378</v>
      </c>
      <c r="G1" s="19"/>
      <c r="H1" s="33" t="s">
        <v>379</v>
      </c>
      <c r="I1" s="33" t="str">
        <f>PROPER(ODA!M23)</f>
        <v/>
      </c>
      <c r="J1" s="27"/>
    </row>
    <row r="2" spans="1:11" ht="44">
      <c r="A2" s="33" t="str">
        <f>PROPER(ODA!C36)</f>
        <v>Trabajo En Altura Física (Sobre 1,8 Metros)</v>
      </c>
      <c r="B2" s="17"/>
      <c r="C2" s="33" t="e">
        <f>PROPER(ODA!#REF!)</f>
        <v>#REF!</v>
      </c>
      <c r="D2" s="19"/>
      <c r="E2" s="33" t="s">
        <v>378</v>
      </c>
      <c r="F2" s="33" t="s">
        <v>378</v>
      </c>
      <c r="G2" s="19"/>
      <c r="H2" s="33" t="s">
        <v>380</v>
      </c>
      <c r="I2" s="33" t="str">
        <f>PROPER(ODA!M24)</f>
        <v/>
      </c>
      <c r="J2" s="19"/>
      <c r="K2" t="s">
        <v>381</v>
      </c>
    </row>
    <row r="3" spans="1:11" ht="22">
      <c r="A3" s="33" t="str">
        <f>PROPER(ODA!C35)</f>
        <v>Espacios Confinados</v>
      </c>
      <c r="B3" s="17"/>
      <c r="C3" s="33" t="e">
        <f>PROPER(ODA!#REF!)</f>
        <v>#REF!</v>
      </c>
      <c r="D3" s="19"/>
      <c r="E3" s="33" t="s">
        <v>382</v>
      </c>
      <c r="F3" s="33" t="s">
        <v>378</v>
      </c>
      <c r="G3" s="19"/>
      <c r="H3" s="33" t="s">
        <v>383</v>
      </c>
      <c r="I3" s="33" t="str">
        <f>PROPER(ODA!M25)</f>
        <v/>
      </c>
      <c r="J3" s="27"/>
      <c r="K3" t="str">
        <f>PROPER(K2)</f>
        <v>Conducción Maquinaria Pesada O Equipos; Operador Puente Grua, Teleoperador</v>
      </c>
    </row>
    <row r="4" spans="1:11" ht="55">
      <c r="A4" s="33" t="str">
        <f>PROPER(ODA!C28)</f>
        <v>Conducción De Vehículos Livianos (Licencia Tipo B)</v>
      </c>
      <c r="B4" s="17"/>
      <c r="C4" s="33" t="e">
        <f>PROPER(ODA!#REF!)</f>
        <v>#REF!</v>
      </c>
      <c r="D4" s="19"/>
      <c r="E4" s="33" t="s">
        <v>378</v>
      </c>
      <c r="F4" s="33" t="s">
        <v>378</v>
      </c>
      <c r="G4" s="19"/>
      <c r="H4" s="33" t="s">
        <v>384</v>
      </c>
      <c r="I4" s="33" t="str">
        <f>PROPER(ODA!M26)</f>
        <v/>
      </c>
      <c r="J4" s="27"/>
    </row>
    <row r="5" spans="1:11" ht="22" customHeight="1">
      <c r="A5" s="33" t="str">
        <f>PROPER(ODA!C37)</f>
        <v>Vigilante O Guardia De Seguridad</v>
      </c>
      <c r="B5" s="17"/>
      <c r="C5" s="33" t="e">
        <f>PROPER(ODA!#REF!)</f>
        <v>#REF!</v>
      </c>
      <c r="D5" s="19"/>
      <c r="E5" s="33" t="s">
        <v>385</v>
      </c>
      <c r="F5" s="33" t="s">
        <v>378</v>
      </c>
      <c r="G5" s="19"/>
      <c r="H5" s="33" t="s">
        <v>386</v>
      </c>
      <c r="I5" s="33" t="str">
        <f>PROPER(ODA!M27)</f>
        <v/>
      </c>
      <c r="J5" s="27"/>
    </row>
    <row r="6" spans="1:11" ht="12.65" customHeight="1">
      <c r="A6" s="33" t="e">
        <f>PROPER(ODA!#REF!)</f>
        <v>#REF!</v>
      </c>
      <c r="B6" s="17"/>
      <c r="C6" s="33" t="e">
        <f>PROPER(ODA!#REF!)</f>
        <v>#REF!</v>
      </c>
      <c r="D6" s="19"/>
      <c r="E6" s="33" t="s">
        <v>387</v>
      </c>
      <c r="F6" s="33" t="s">
        <v>378</v>
      </c>
      <c r="G6" s="19"/>
      <c r="H6" s="33" t="s">
        <v>388</v>
      </c>
      <c r="I6" s="33" t="e">
        <f>PROPER(ODA!#REF!)</f>
        <v>#REF!</v>
      </c>
      <c r="J6" s="27"/>
    </row>
    <row r="7" spans="1:11" ht="22" customHeight="1">
      <c r="A7" s="33" t="str">
        <f>PROPER(ODA!C25)</f>
        <v>Manipulador De Alimentos*</v>
      </c>
      <c r="B7" s="352"/>
      <c r="C7" s="33" t="str">
        <f>PROPER(ODA!F23)</f>
        <v>Altitud Geográfica (&gt; 3.000 Msnm)</v>
      </c>
      <c r="D7" s="354"/>
      <c r="E7" s="33" t="s">
        <v>108</v>
      </c>
      <c r="F7" s="33" t="s">
        <v>378</v>
      </c>
      <c r="G7" s="356"/>
      <c r="H7" s="33" t="s">
        <v>389</v>
      </c>
      <c r="I7" s="33" t="e">
        <f>PROPER(ODA!#REF!)</f>
        <v>#REF!</v>
      </c>
      <c r="J7" s="30"/>
    </row>
    <row r="8" spans="1:11" ht="110">
      <c r="A8" s="33" t="str">
        <f>PROPER(ODA!C26)</f>
        <v>Si Requiere Test De Graham Y/O Coproparasitológico (Pafs) Debe Indicarlo En La Sección “Exámenes Médicos Adicionales”</v>
      </c>
      <c r="B8" s="353"/>
      <c r="C8" s="33" t="e">
        <f>PROPER(ODA!#REF!)</f>
        <v>#REF!</v>
      </c>
      <c r="D8" s="355"/>
      <c r="E8" s="33" t="s">
        <v>378</v>
      </c>
      <c r="F8" s="33" t="s">
        <v>378</v>
      </c>
      <c r="G8" s="357"/>
      <c r="H8" s="33" t="s">
        <v>390</v>
      </c>
      <c r="I8" s="33" t="e">
        <f>PROPER(ODA!#REF!)</f>
        <v>#REF!</v>
      </c>
      <c r="J8" s="29"/>
    </row>
    <row r="9" spans="1:11" ht="12.65" customHeight="1">
      <c r="A9" s="33" t="e">
        <f>PROPER(ODA!#REF!)</f>
        <v>#REF!</v>
      </c>
      <c r="B9" s="17"/>
      <c r="C9" s="33" t="e">
        <f>PROPER(ODA!#REF!)</f>
        <v>#REF!</v>
      </c>
      <c r="D9" s="19"/>
      <c r="E9" s="33" t="s">
        <v>378</v>
      </c>
      <c r="F9" s="33" t="s">
        <v>378</v>
      </c>
      <c r="G9" s="19"/>
      <c r="H9" s="33" t="s">
        <v>391</v>
      </c>
      <c r="I9" s="33" t="e">
        <f>PROPER(ODA!#REF!)</f>
        <v>#REF!</v>
      </c>
      <c r="J9" s="27"/>
    </row>
    <row r="10" spans="1:11" ht="55">
      <c r="A10" s="33" t="str">
        <f>PROPER(ODA!C33)</f>
        <v>Calor (Expuesto A Fuentes Generadoras De Calor)</v>
      </c>
      <c r="B10" s="17"/>
      <c r="C10" s="33" t="str">
        <f>PROPER(ODA!C27)</f>
        <v>Conducción Vehículos O Maquinaria (Licencia Tipo A)</v>
      </c>
      <c r="D10" s="21"/>
      <c r="E10" s="33" t="s">
        <v>392</v>
      </c>
      <c r="F10" s="33" t="s">
        <v>378</v>
      </c>
      <c r="G10" s="19"/>
      <c r="H10" s="33" t="s">
        <v>393</v>
      </c>
      <c r="I10" s="33" t="str">
        <f>PROPER(ODA!M28)</f>
        <v/>
      </c>
      <c r="J10" s="31"/>
    </row>
    <row r="11" spans="1:11" ht="55">
      <c r="A11" s="33" t="str">
        <f>PROPER(ODA!C34)</f>
        <v>Frio En Recintos Cerrados No Calefaccionables</v>
      </c>
      <c r="B11" s="17"/>
      <c r="C11" s="33" t="str">
        <f>PROPER(ODA!F25)</f>
        <v>Anhídrido Sulfuroso-Neblinas Ácidas</v>
      </c>
      <c r="D11" s="22"/>
      <c r="E11" s="33" t="s">
        <v>117</v>
      </c>
      <c r="F11" s="33" t="s">
        <v>378</v>
      </c>
      <c r="G11" s="19"/>
      <c r="H11" s="343"/>
      <c r="I11" s="344"/>
      <c r="J11" s="345"/>
    </row>
    <row r="12" spans="1:11">
      <c r="A12" s="33" t="str">
        <f>PROPER(ODA!F36)</f>
        <v>Ruido</v>
      </c>
      <c r="B12" s="22"/>
      <c r="C12" s="34"/>
      <c r="D12" s="22"/>
      <c r="E12" s="24"/>
      <c r="F12" s="1"/>
      <c r="G12" s="1"/>
      <c r="H12" s="346"/>
      <c r="I12" s="347"/>
      <c r="J12" s="348"/>
    </row>
    <row r="13" spans="1:11">
      <c r="A13" s="3"/>
      <c r="B13" s="3"/>
      <c r="C13" s="3"/>
      <c r="D13" s="3"/>
      <c r="E13" s="3"/>
      <c r="F13" s="3"/>
      <c r="G13" s="3"/>
      <c r="H13" s="349"/>
      <c r="I13" s="350"/>
      <c r="J13" s="351"/>
    </row>
  </sheetData>
  <sheetProtection sheet="1" objects="1" scenarios="1"/>
  <mergeCells count="4">
    <mergeCell ref="H11:J13"/>
    <mergeCell ref="B7:B8"/>
    <mergeCell ref="D7:D8"/>
    <mergeCell ref="G7:G8"/>
  </mergeCells>
  <conditionalFormatting sqref="A8">
    <cfRule type="expression" dxfId="7" priority="1">
      <formula>$D$37&lt;&gt;""</formula>
    </cfRule>
  </conditionalFormatting>
  <conditionalFormatting sqref="D1">
    <cfRule type="expression" dxfId="6" priority="6" stopIfTrue="1">
      <formula>AND($D$31&lt;&gt;"",D1=$X$33)</formula>
    </cfRule>
    <cfRule type="expression" dxfId="5" priority="7" stopIfTrue="1">
      <formula>$D$31=""</formula>
    </cfRule>
    <cfRule type="expression" dxfId="4" priority="8" stopIfTrue="1">
      <formula>$D$31&lt;&gt;""</formula>
    </cfRule>
  </conditionalFormatting>
  <conditionalFormatting sqref="D10:D11">
    <cfRule type="expression" dxfId="3" priority="4" stopIfTrue="1">
      <formula>#REF!=5</formula>
    </cfRule>
    <cfRule type="expression" dxfId="2" priority="5" stopIfTrue="1">
      <formula>#REF!=6</formula>
    </cfRule>
  </conditionalFormatting>
  <conditionalFormatting sqref="G1:G6">
    <cfRule type="cellIs" dxfId="1" priority="3" operator="equal">
      <formula>#REF!</formula>
    </cfRule>
  </conditionalFormatting>
  <conditionalFormatting sqref="G9">
    <cfRule type="expression" dxfId="0" priority="9" stopIfTrue="1">
      <formula>AND(G9="",#REF!&lt;&gt;"")</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4"/>
  <sheetViews>
    <sheetView topLeftCell="A28" workbookViewId="0">
      <selection activeCell="E35" sqref="E35"/>
    </sheetView>
  </sheetViews>
  <sheetFormatPr baseColWidth="10" defaultColWidth="11.453125" defaultRowHeight="12.5"/>
  <cols>
    <col min="5" max="5" width="32.1796875" customWidth="1"/>
  </cols>
  <sheetData>
    <row r="1" spans="1:5">
      <c r="A1" s="3" t="s">
        <v>394</v>
      </c>
      <c r="E1" t="s">
        <v>395</v>
      </c>
    </row>
    <row r="2" spans="1:5">
      <c r="A2" s="28" t="s">
        <v>396</v>
      </c>
      <c r="E2" t="s">
        <v>488</v>
      </c>
    </row>
    <row r="3" spans="1:5">
      <c r="A3" s="28" t="s">
        <v>397</v>
      </c>
      <c r="E3" t="s">
        <v>519</v>
      </c>
    </row>
    <row r="4" spans="1:5">
      <c r="A4" s="28" t="s">
        <v>398</v>
      </c>
      <c r="E4" t="s">
        <v>520</v>
      </c>
    </row>
    <row r="5" spans="1:5">
      <c r="A5" s="28" t="s">
        <v>399</v>
      </c>
      <c r="E5" t="s">
        <v>521</v>
      </c>
    </row>
    <row r="6" spans="1:5">
      <c r="A6" s="28" t="s">
        <v>400</v>
      </c>
      <c r="E6" t="s">
        <v>522</v>
      </c>
    </row>
    <row r="7" spans="1:5">
      <c r="A7" s="28" t="s">
        <v>401</v>
      </c>
      <c r="E7" t="s">
        <v>518</v>
      </c>
    </row>
    <row r="8" spans="1:5">
      <c r="A8" s="28" t="s">
        <v>402</v>
      </c>
      <c r="E8" t="s">
        <v>489</v>
      </c>
    </row>
    <row r="9" spans="1:5">
      <c r="A9" s="28" t="s">
        <v>403</v>
      </c>
      <c r="E9" t="s">
        <v>532</v>
      </c>
    </row>
    <row r="10" spans="1:5">
      <c r="A10" s="28" t="s">
        <v>404</v>
      </c>
      <c r="E10" t="s">
        <v>490</v>
      </c>
    </row>
    <row r="11" spans="1:5">
      <c r="A11" s="28" t="s">
        <v>405</v>
      </c>
      <c r="E11" t="s">
        <v>515</v>
      </c>
    </row>
    <row r="12" spans="1:5">
      <c r="A12" s="28" t="s">
        <v>406</v>
      </c>
      <c r="E12" t="s">
        <v>516</v>
      </c>
    </row>
    <row r="13" spans="1:5">
      <c r="A13" s="28" t="s">
        <v>407</v>
      </c>
      <c r="E13" t="s">
        <v>517</v>
      </c>
    </row>
    <row r="14" spans="1:5">
      <c r="A14" s="28" t="s">
        <v>408</v>
      </c>
      <c r="E14" t="s">
        <v>514</v>
      </c>
    </row>
    <row r="15" spans="1:5">
      <c r="A15" s="28" t="s">
        <v>409</v>
      </c>
      <c r="E15" t="s">
        <v>523</v>
      </c>
    </row>
    <row r="16" spans="1:5">
      <c r="A16" s="28" t="s">
        <v>410</v>
      </c>
      <c r="E16" t="s">
        <v>497</v>
      </c>
    </row>
    <row r="17" spans="1:5">
      <c r="A17" s="28" t="s">
        <v>411</v>
      </c>
      <c r="E17" t="s">
        <v>498</v>
      </c>
    </row>
    <row r="18" spans="1:5">
      <c r="A18" s="28" t="s">
        <v>412</v>
      </c>
      <c r="E18" t="s">
        <v>499</v>
      </c>
    </row>
    <row r="19" spans="1:5">
      <c r="A19" s="28" t="s">
        <v>413</v>
      </c>
      <c r="E19" t="s">
        <v>500</v>
      </c>
    </row>
    <row r="20" spans="1:5">
      <c r="A20" s="28" t="s">
        <v>414</v>
      </c>
      <c r="E20" t="s">
        <v>533</v>
      </c>
    </row>
    <row r="21" spans="1:5">
      <c r="A21" s="28" t="s">
        <v>415</v>
      </c>
      <c r="E21" t="s">
        <v>531</v>
      </c>
    </row>
    <row r="22" spans="1:5">
      <c r="A22" s="28" t="s">
        <v>416</v>
      </c>
      <c r="E22" t="s">
        <v>501</v>
      </c>
    </row>
    <row r="23" spans="1:5">
      <c r="A23" s="28" t="s">
        <v>417</v>
      </c>
      <c r="E23" t="s">
        <v>491</v>
      </c>
    </row>
    <row r="24" spans="1:5">
      <c r="A24" s="28" t="s">
        <v>418</v>
      </c>
      <c r="E24" t="s">
        <v>534</v>
      </c>
    </row>
    <row r="25" spans="1:5">
      <c r="A25" s="28" t="s">
        <v>419</v>
      </c>
      <c r="E25" t="s">
        <v>535</v>
      </c>
    </row>
    <row r="26" spans="1:5">
      <c r="A26" s="28" t="s">
        <v>420</v>
      </c>
      <c r="E26" t="s">
        <v>502</v>
      </c>
    </row>
    <row r="27" spans="1:5">
      <c r="A27" s="28" t="s">
        <v>421</v>
      </c>
      <c r="E27" t="s">
        <v>503</v>
      </c>
    </row>
    <row r="28" spans="1:5">
      <c r="A28" s="28" t="s">
        <v>422</v>
      </c>
      <c r="E28" t="s">
        <v>492</v>
      </c>
    </row>
    <row r="29" spans="1:5">
      <c r="A29" s="28" t="s">
        <v>423</v>
      </c>
      <c r="E29" t="s">
        <v>493</v>
      </c>
    </row>
    <row r="30" spans="1:5">
      <c r="A30" s="28" t="s">
        <v>424</v>
      </c>
      <c r="E30" t="s">
        <v>505</v>
      </c>
    </row>
    <row r="31" spans="1:5">
      <c r="A31" s="28" t="s">
        <v>425</v>
      </c>
      <c r="E31" t="s">
        <v>494</v>
      </c>
    </row>
    <row r="32" spans="1:5">
      <c r="A32" s="28" t="s">
        <v>426</v>
      </c>
      <c r="E32" t="s">
        <v>504</v>
      </c>
    </row>
    <row r="33" spans="1:5">
      <c r="A33" s="28" t="s">
        <v>427</v>
      </c>
      <c r="E33" t="s">
        <v>506</v>
      </c>
    </row>
    <row r="34" spans="1:5">
      <c r="A34" s="28" t="s">
        <v>428</v>
      </c>
      <c r="E34" t="s">
        <v>507</v>
      </c>
    </row>
    <row r="35" spans="1:5">
      <c r="A35" s="28" t="s">
        <v>429</v>
      </c>
      <c r="E35" t="s">
        <v>508</v>
      </c>
    </row>
    <row r="36" spans="1:5">
      <c r="A36" s="28" t="s">
        <v>430</v>
      </c>
      <c r="E36" t="s">
        <v>495</v>
      </c>
    </row>
    <row r="37" spans="1:5">
      <c r="A37" s="28" t="s">
        <v>431</v>
      </c>
      <c r="E37" t="s">
        <v>527</v>
      </c>
    </row>
    <row r="38" spans="1:5">
      <c r="A38" s="28" t="s">
        <v>432</v>
      </c>
      <c r="E38" t="s">
        <v>509</v>
      </c>
    </row>
    <row r="39" spans="1:5">
      <c r="A39" s="28" t="s">
        <v>433</v>
      </c>
      <c r="E39" t="s">
        <v>510</v>
      </c>
    </row>
    <row r="40" spans="1:5">
      <c r="A40" s="28" t="s">
        <v>434</v>
      </c>
      <c r="E40" t="s">
        <v>524</v>
      </c>
    </row>
    <row r="41" spans="1:5">
      <c r="A41" s="28" t="s">
        <v>435</v>
      </c>
      <c r="E41" t="s">
        <v>525</v>
      </c>
    </row>
    <row r="42" spans="1:5">
      <c r="A42" s="28" t="s">
        <v>436</v>
      </c>
      <c r="E42" t="s">
        <v>526</v>
      </c>
    </row>
    <row r="43" spans="1:5">
      <c r="A43" s="28" t="s">
        <v>437</v>
      </c>
      <c r="E43" t="s">
        <v>511</v>
      </c>
    </row>
    <row r="44" spans="1:5">
      <c r="A44" s="28" t="s">
        <v>438</v>
      </c>
      <c r="E44" t="s">
        <v>512</v>
      </c>
    </row>
    <row r="45" spans="1:5">
      <c r="A45" s="28" t="s">
        <v>439</v>
      </c>
      <c r="E45" t="s">
        <v>513</v>
      </c>
    </row>
    <row r="46" spans="1:5">
      <c r="A46" s="28" t="s">
        <v>440</v>
      </c>
      <c r="E46" t="s">
        <v>496</v>
      </c>
    </row>
    <row r="47" spans="1:5">
      <c r="A47" s="28" t="s">
        <v>441</v>
      </c>
    </row>
    <row r="48" spans="1:5">
      <c r="A48" s="28" t="s">
        <v>442</v>
      </c>
    </row>
    <row r="49" spans="1:1">
      <c r="A49" s="28" t="s">
        <v>443</v>
      </c>
    </row>
    <row r="50" spans="1:1">
      <c r="A50" s="28" t="s">
        <v>444</v>
      </c>
    </row>
    <row r="51" spans="1:1">
      <c r="A51" s="28" t="s">
        <v>445</v>
      </c>
    </row>
    <row r="52" spans="1:1">
      <c r="A52" s="28" t="s">
        <v>446</v>
      </c>
    </row>
    <row r="53" spans="1:1">
      <c r="A53" s="28" t="s">
        <v>447</v>
      </c>
    </row>
    <row r="54" spans="1:1">
      <c r="A54" s="28" t="s">
        <v>448</v>
      </c>
    </row>
    <row r="55" spans="1:1">
      <c r="A55" s="28" t="s">
        <v>449</v>
      </c>
    </row>
    <row r="56" spans="1:1">
      <c r="A56" s="28" t="s">
        <v>450</v>
      </c>
    </row>
    <row r="57" spans="1:1">
      <c r="A57" s="28" t="s">
        <v>451</v>
      </c>
    </row>
    <row r="58" spans="1:1">
      <c r="A58" s="28" t="s">
        <v>452</v>
      </c>
    </row>
    <row r="59" spans="1:1">
      <c r="A59" s="28" t="s">
        <v>453</v>
      </c>
    </row>
    <row r="60" spans="1:1">
      <c r="A60" s="28" t="s">
        <v>454</v>
      </c>
    </row>
    <row r="61" spans="1:1">
      <c r="A61" s="28" t="s">
        <v>455</v>
      </c>
    </row>
    <row r="62" spans="1:1">
      <c r="A62" s="28" t="s">
        <v>456</v>
      </c>
    </row>
    <row r="63" spans="1:1">
      <c r="A63" s="28" t="s">
        <v>457</v>
      </c>
    </row>
    <row r="64" spans="1:1">
      <c r="A64" s="28" t="s">
        <v>458</v>
      </c>
    </row>
    <row r="65" spans="1:1">
      <c r="A65" s="28" t="s">
        <v>459</v>
      </c>
    </row>
    <row r="66" spans="1:1">
      <c r="A66" s="28" t="s">
        <v>460</v>
      </c>
    </row>
    <row r="67" spans="1:1">
      <c r="A67" s="28" t="s">
        <v>461</v>
      </c>
    </row>
    <row r="68" spans="1:1">
      <c r="A68" s="28" t="s">
        <v>462</v>
      </c>
    </row>
    <row r="69" spans="1:1">
      <c r="A69" s="28" t="s">
        <v>463</v>
      </c>
    </row>
    <row r="70" spans="1:1">
      <c r="A70" s="28" t="s">
        <v>464</v>
      </c>
    </row>
    <row r="71" spans="1:1">
      <c r="A71" s="28" t="s">
        <v>465</v>
      </c>
    </row>
    <row r="72" spans="1:1">
      <c r="A72" s="28" t="s">
        <v>466</v>
      </c>
    </row>
    <row r="73" spans="1:1">
      <c r="A73" s="28" t="s">
        <v>467</v>
      </c>
    </row>
    <row r="74" spans="1:1">
      <c r="A74" s="28" t="s">
        <v>468</v>
      </c>
    </row>
    <row r="75" spans="1:1">
      <c r="A75" s="28" t="s">
        <v>469</v>
      </c>
    </row>
    <row r="76" spans="1:1">
      <c r="A76" s="28" t="s">
        <v>470</v>
      </c>
    </row>
    <row r="77" spans="1:1">
      <c r="A77" s="28" t="s">
        <v>471</v>
      </c>
    </row>
    <row r="78" spans="1:1">
      <c r="A78" s="28" t="s">
        <v>472</v>
      </c>
    </row>
    <row r="79" spans="1:1">
      <c r="A79" s="28" t="s">
        <v>473</v>
      </c>
    </row>
    <row r="80" spans="1:1">
      <c r="A80" s="28" t="s">
        <v>474</v>
      </c>
    </row>
    <row r="81" spans="1:1">
      <c r="A81" s="28" t="s">
        <v>475</v>
      </c>
    </row>
    <row r="82" spans="1:1">
      <c r="A82" s="28" t="s">
        <v>476</v>
      </c>
    </row>
    <row r="83" spans="1:1">
      <c r="A83" s="28" t="s">
        <v>477</v>
      </c>
    </row>
    <row r="84" spans="1:1">
      <c r="A84" s="28" t="s">
        <v>478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I D A A B Q S w M E F A A C A A g A Q 4 N U V i B r O 0 q i A A A A 9 g A A A B I A H A B D b 2 5 m a W c v U G F j a 2 F n Z S 5 4 b W w g o h g A K K A U A A A A A A A A A A A A A A A A A A A A A A A A A A A A h Y + x D o I w F E V / h X S n r 9 T F k E c d W C E x M T G u T a n Q C M X Q Y v k 3 B z / J X x C j q J v j P f c M 9 9 6 v N 9 x M X R t d 9 O B M b z O S U E Y i b V V f G V t n Z P T H e E 0 2 A r d S n W S t o 1 m 2 L p 1 c l Z H G + 3 M K E E K g Y U X 7 o Q b O W A K H s t i p R n e S f G T z X 4 6 N d V 5 a p Y n A / W u M 4 D R h n H I 2 b 0 J Y I J b G f g U + d 8 / 2 B 2 I + t n 4 c t N A u z g u E J S K 8 P 4 g H U E s D B B Q A A g A I A E O D V 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g 1 R W K I p H u A 4 A A A A R A A A A E w A c A E Z v c m 1 1 b G F z L 1 N l Y 3 R p b 2 4 x L m 0 g o h g A K K A U A A A A A A A A A A A A A A A A A A A A A A A A A A A A K 0 5 N L s n M z 1 M I h t C G 1 g B Q S w E C L Q A U A A I A C A B D g 1 R W I G s 7 S q I A A A D 2 A A A A E g A A A A A A A A A A A A A A A A A A A A A A Q 2 9 u Z m l n L 1 B h Y 2 t h Z 2 U u e G 1 s U E s B A i 0 A F A A C A A g A Q 4 N U V g / K 6 a u k A A A A 6 Q A A A B M A A A A A A A A A A A A A A A A A 7 g A A A F t D b 2 5 0 Z W 5 0 X 1 R 5 c G V z X S 5 4 b W x Q S w E C L Q A U A A I A C A B D g 1 R W 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O q 8 + 5 X B u E O B + Z p Y c G j t N Q A A A A A C A A A A A A A D Z g A A w A A A A B A A A A D d C h o d J b 4 b O H M P u 8 5 z o U E E A A A A A A S A A A C g A A A A E A A A A N l f D q J h 2 q k i O c l z k g j S g D x Q A A A A s q S R O X K C 7 2 R R w y a x 4 + Y a 9 t e f Q C s M H P r e 4 6 s X r G i R B N / W R m F A Y L H L 2 l w n T H V d / x 9 h Q L m G J T x 3 k j U Z U Z H 6 B X v F h a 0 U e q 5 l 0 g D 5 / R 3 w H c Y 6 P Y 0 U A A A A u f a Z y c c p n H o I U J U M r q K v 0 u 0 v 2 A w = < / 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064101-d59b-47c5-a5d7-405139b42064">
      <Terms xmlns="http://schemas.microsoft.com/office/infopath/2007/PartnerControls"/>
    </lcf76f155ced4ddcb4097134ff3c332f>
    <TaxCatchAll xmlns="0c93dfde-f0bd-4deb-addd-736c0fc0cbd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9D8707DD9495845B38F2534BE56C14D" ma:contentTypeVersion="17" ma:contentTypeDescription="Create a new document." ma:contentTypeScope="" ma:versionID="31bc5b87b3f0cd538edb82c59c496462">
  <xsd:schema xmlns:xsd="http://www.w3.org/2001/XMLSchema" xmlns:xs="http://www.w3.org/2001/XMLSchema" xmlns:p="http://schemas.microsoft.com/office/2006/metadata/properties" xmlns:ns2="fc064101-d59b-47c5-a5d7-405139b42064" xmlns:ns3="0c93dfde-f0bd-4deb-addd-736c0fc0cbd1" targetNamespace="http://schemas.microsoft.com/office/2006/metadata/properties" ma:root="true" ma:fieldsID="fea987b9f66649a70426095c67dff164" ns2:_="" ns3:_="">
    <xsd:import namespace="fc064101-d59b-47c5-a5d7-405139b42064"/>
    <xsd:import namespace="0c93dfde-f0bd-4deb-addd-736c0fc0cb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64101-d59b-47c5-a5d7-405139b42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93dfde-f0bd-4deb-addd-736c0fc0cbd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50aa608-cae5-43df-b63a-831f20f82779}" ma:internalName="TaxCatchAll" ma:showField="CatchAllData" ma:web="0c93dfde-f0bd-4deb-addd-736c0fc0cb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F66C71-1563-4C48-AED8-86F591B9A6B7}">
  <ds:schemaRefs>
    <ds:schemaRef ds:uri="http://schemas.microsoft.com/sharepoint/v3/contenttype/forms"/>
  </ds:schemaRefs>
</ds:datastoreItem>
</file>

<file path=customXml/itemProps2.xml><?xml version="1.0" encoding="utf-8"?>
<ds:datastoreItem xmlns:ds="http://schemas.openxmlformats.org/officeDocument/2006/customXml" ds:itemID="{F7541595-324B-4178-910F-04D3BB1146BC}">
  <ds:schemaRefs>
    <ds:schemaRef ds:uri="http://schemas.microsoft.com/DataMashup"/>
  </ds:schemaRefs>
</ds:datastoreItem>
</file>

<file path=customXml/itemProps3.xml><?xml version="1.0" encoding="utf-8"?>
<ds:datastoreItem xmlns:ds="http://schemas.openxmlformats.org/officeDocument/2006/customXml" ds:itemID="{F8805810-A57D-4280-8058-58158D9954E6}">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 ds:uri="0c93dfde-f0bd-4deb-addd-736c0fc0cbd1"/>
    <ds:schemaRef ds:uri="fc064101-d59b-47c5-a5d7-405139b42064"/>
    <ds:schemaRef ds:uri="http://www.w3.org/XML/1998/namespace"/>
  </ds:schemaRefs>
</ds:datastoreItem>
</file>

<file path=customXml/itemProps4.xml><?xml version="1.0" encoding="utf-8"?>
<ds:datastoreItem xmlns:ds="http://schemas.openxmlformats.org/officeDocument/2006/customXml" ds:itemID="{6454363E-F012-4E5C-8ACE-F2D869679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064101-d59b-47c5-a5d7-405139b42064"/>
    <ds:schemaRef ds:uri="0c93dfde-f0bd-4deb-addd-736c0fc0c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28</vt:i4>
      </vt:variant>
    </vt:vector>
  </HeadingPairs>
  <TitlesOfParts>
    <vt:vector size="35" baseType="lpstr">
      <vt:lpstr>ODA</vt:lpstr>
      <vt:lpstr>Cobertura</vt:lpstr>
      <vt:lpstr>Preguntas</vt:lpstr>
      <vt:lpstr>Baterías</vt:lpstr>
      <vt:lpstr>no borrar</vt:lpstr>
      <vt:lpstr>Hoja2</vt:lpstr>
      <vt:lpstr>Hoja1</vt:lpstr>
      <vt:lpstr>Abordo</vt:lpstr>
      <vt:lpstr>Altitud</vt:lpstr>
      <vt:lpstr>Anhidrido</vt:lpstr>
      <vt:lpstr>Cobertura!Área_de_impresión</vt:lpstr>
      <vt:lpstr>ODA!Área_de_impresión</vt:lpstr>
      <vt:lpstr>Arsenico</vt:lpstr>
      <vt:lpstr>Asbesto</vt:lpstr>
      <vt:lpstr>Brigadista</vt:lpstr>
      <vt:lpstr>Calor</vt:lpstr>
      <vt:lpstr>Cargo</vt:lpstr>
      <vt:lpstr>Citostaticos</vt:lpstr>
      <vt:lpstr>Condiciones</vt:lpstr>
      <vt:lpstr>Conductor_A</vt:lpstr>
      <vt:lpstr>Conductor_B</vt:lpstr>
      <vt:lpstr>Conductor_D</vt:lpstr>
      <vt:lpstr>Confinados</vt:lpstr>
      <vt:lpstr>Enfermedad</vt:lpstr>
      <vt:lpstr>Equipo_fijo</vt:lpstr>
      <vt:lpstr>Fisica</vt:lpstr>
      <vt:lpstr>Frio</vt:lpstr>
      <vt:lpstr>Hiperbaria</vt:lpstr>
      <vt:lpstr>Maquinista</vt:lpstr>
      <vt:lpstr>opcion1</vt:lpstr>
      <vt:lpstr>Plomo</vt:lpstr>
      <vt:lpstr>Residuos</vt:lpstr>
      <vt:lpstr>Ruido</vt:lpstr>
      <vt:lpstr>Silice</vt:lpstr>
      <vt:lpstr>Vigilante</vt:lpstr>
    </vt:vector>
  </TitlesOfParts>
  <Manager/>
  <Company>Achs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Orden de Atención SEL 2022</dc:title>
  <dc:subject/>
  <dc:creator>Achs</dc:creator>
  <cp:keywords/>
  <dc:description/>
  <cp:lastModifiedBy>Rojas Campos, Karla Isidora</cp:lastModifiedBy>
  <cp:revision/>
  <dcterms:created xsi:type="dcterms:W3CDTF">2008-07-03T15:56:30Z</dcterms:created>
  <dcterms:modified xsi:type="dcterms:W3CDTF">2025-10-07T19:09:37Z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0x01010039D8707DD9495845B38F2534BE56C14D</vt:lpwstr>
  </property>
  <property fmtid="{D5CDD505-2E9C-101B-9397-08002B2CF9AE}" pid="4" name="AuthorIds_UIVersion_512">
    <vt:lpwstr>12</vt:lpwstr>
  </property>
  <property fmtid="{D5CDD505-2E9C-101B-9397-08002B2CF9AE}" pid="5" name="MediaServiceImageTags">
    <vt:lpwstr/>
  </property>
</Properties>
</file>